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55" activeTab="2"/>
  </bookViews>
  <sheets>
    <sheet name="说明页" sheetId="5" r:id="rId1"/>
    <sheet name="个税" sheetId="2" r:id="rId2"/>
    <sheet name="扣除项目" sheetId="1" r:id="rId3"/>
    <sheet name="1-12月应发工资" sheetId="3" r:id="rId4"/>
    <sheet name="1-12月预交个税" sheetId="4" r:id="rId5"/>
    <sheet name="1-12月社保" sheetId="6" r:id="rId6"/>
    <sheet name="1-12月公积金" sheetId="7" r:id="rId7"/>
  </sheets>
  <calcPr calcId="144525"/>
</workbook>
</file>

<file path=xl/comments1.xml><?xml version="1.0" encoding="utf-8"?>
<comments xmlns="http://schemas.openxmlformats.org/spreadsheetml/2006/main">
  <authors>
    <author>Administrator</author>
  </authors>
  <commentList>
    <comment ref="B41" authorId="0">
      <text>
        <r>
          <rPr>
            <b/>
            <sz val="9"/>
            <rFont val="Tahoma"/>
            <charset val="134"/>
          </rPr>
          <t>Administrator:</t>
        </r>
        <r>
          <rPr>
            <sz val="9"/>
            <rFont val="Tahoma"/>
            <charset val="134"/>
          </rPr>
          <t xml:space="preserve">
</t>
        </r>
        <r>
          <rPr>
            <sz val="9"/>
            <rFont val="宋体"/>
            <charset val="134"/>
          </rPr>
          <t>身份证号：</t>
        </r>
        <r>
          <rPr>
            <sz val="9"/>
            <rFont val="Tahoma"/>
            <charset val="134"/>
          </rPr>
          <t xml:space="preserve">37078319960825175X </t>
        </r>
        <r>
          <rPr>
            <sz val="9"/>
            <rFont val="宋体"/>
            <charset val="134"/>
          </rPr>
          <t>电话：</t>
        </r>
      </text>
    </comment>
    <comment ref="B43" authorId="0">
      <text>
        <r>
          <rPr>
            <b/>
            <sz val="9"/>
            <rFont val="Tahoma"/>
            <charset val="134"/>
          </rPr>
          <t>Administrator:</t>
        </r>
        <r>
          <rPr>
            <sz val="9"/>
            <rFont val="Tahoma"/>
            <charset val="134"/>
          </rPr>
          <t xml:space="preserve">
</t>
        </r>
        <r>
          <rPr>
            <sz val="9"/>
            <rFont val="宋体"/>
            <charset val="134"/>
          </rPr>
          <t>身份证号：</t>
        </r>
        <r>
          <rPr>
            <sz val="9"/>
            <rFont val="Tahoma"/>
            <charset val="134"/>
          </rPr>
          <t xml:space="preserve">37078319871004477X </t>
        </r>
        <r>
          <rPr>
            <sz val="9"/>
            <rFont val="宋体"/>
            <charset val="134"/>
          </rPr>
          <t>电话：</t>
        </r>
        <r>
          <rPr>
            <sz val="9"/>
            <rFont val="Tahoma"/>
            <charset val="134"/>
          </rPr>
          <t>13465722021</t>
        </r>
      </text>
    </comment>
    <comment ref="B61" authorId="0">
      <text>
        <r>
          <rPr>
            <b/>
            <sz val="9"/>
            <rFont val="Tahoma"/>
            <charset val="134"/>
          </rPr>
          <t>Administrator:</t>
        </r>
        <r>
          <rPr>
            <sz val="9"/>
            <rFont val="Tahoma"/>
            <charset val="134"/>
          </rPr>
          <t xml:space="preserve">
</t>
        </r>
        <r>
          <rPr>
            <sz val="9"/>
            <rFont val="宋体"/>
            <charset val="134"/>
          </rPr>
          <t>身份证号</t>
        </r>
        <r>
          <rPr>
            <sz val="9"/>
            <rFont val="Tahoma"/>
            <charset val="134"/>
          </rPr>
          <t>370783198701121550</t>
        </r>
        <r>
          <rPr>
            <sz val="9"/>
            <rFont val="宋体"/>
            <charset val="134"/>
          </rPr>
          <t>电话</t>
        </r>
        <r>
          <rPr>
            <sz val="9"/>
            <rFont val="Tahoma"/>
            <charset val="134"/>
          </rPr>
          <t>15762636567</t>
        </r>
      </text>
    </comment>
    <comment ref="B82" authorId="0">
      <text>
        <r>
          <rPr>
            <b/>
            <sz val="9"/>
            <rFont val="Tahoma"/>
            <charset val="134"/>
          </rPr>
          <t>Administrator:</t>
        </r>
        <r>
          <rPr>
            <sz val="9"/>
            <rFont val="Tahoma"/>
            <charset val="134"/>
          </rPr>
          <t xml:space="preserve">
</t>
        </r>
        <r>
          <rPr>
            <sz val="9"/>
            <rFont val="宋体"/>
            <charset val="134"/>
          </rPr>
          <t>身份证号</t>
        </r>
        <r>
          <rPr>
            <sz val="9"/>
            <rFont val="Tahoma"/>
            <charset val="134"/>
          </rPr>
          <t>222323197003146810</t>
        </r>
        <r>
          <rPr>
            <sz val="9"/>
            <rFont val="宋体"/>
            <charset val="134"/>
          </rPr>
          <t>电话</t>
        </r>
        <r>
          <rPr>
            <sz val="9"/>
            <rFont val="Tahoma"/>
            <charset val="134"/>
          </rPr>
          <t>15762576373</t>
        </r>
      </text>
    </comment>
    <comment ref="B83" authorId="0">
      <text>
        <r>
          <rPr>
            <b/>
            <sz val="9"/>
            <rFont val="Tahoma"/>
            <charset val="134"/>
          </rPr>
          <t>Administrator:</t>
        </r>
        <r>
          <rPr>
            <sz val="9"/>
            <rFont val="Tahoma"/>
            <charset val="134"/>
          </rPr>
          <t xml:space="preserve">
</t>
        </r>
        <r>
          <rPr>
            <sz val="9"/>
            <rFont val="宋体"/>
            <charset val="134"/>
          </rPr>
          <t>身份证号</t>
        </r>
        <r>
          <rPr>
            <sz val="9"/>
            <rFont val="Tahoma"/>
            <charset val="134"/>
          </rPr>
          <t>370783198508303571</t>
        </r>
        <r>
          <rPr>
            <sz val="9"/>
            <rFont val="宋体"/>
            <charset val="134"/>
          </rPr>
          <t>电话</t>
        </r>
        <r>
          <rPr>
            <sz val="9"/>
            <rFont val="Tahoma"/>
            <charset val="134"/>
          </rPr>
          <t>18366371123</t>
        </r>
      </text>
    </comment>
    <comment ref="B84" authorId="0">
      <text>
        <r>
          <rPr>
            <b/>
            <sz val="9"/>
            <rFont val="Tahoma"/>
            <charset val="134"/>
          </rPr>
          <t>Administrator:</t>
        </r>
        <r>
          <rPr>
            <sz val="9"/>
            <rFont val="Tahoma"/>
            <charset val="134"/>
          </rPr>
          <t xml:space="preserve">
</t>
        </r>
        <r>
          <rPr>
            <sz val="9"/>
            <rFont val="宋体"/>
            <charset val="134"/>
          </rPr>
          <t>身份证号</t>
        </r>
        <r>
          <rPr>
            <sz val="9"/>
            <rFont val="Tahoma"/>
            <charset val="134"/>
          </rPr>
          <t>370783198706193115</t>
        </r>
        <r>
          <rPr>
            <sz val="9"/>
            <rFont val="宋体"/>
            <charset val="134"/>
          </rPr>
          <t>电话</t>
        </r>
        <r>
          <rPr>
            <sz val="9"/>
            <rFont val="Tahoma"/>
            <charset val="134"/>
          </rPr>
          <t>15966166101</t>
        </r>
      </text>
    </comment>
    <comment ref="B85" authorId="0">
      <text>
        <r>
          <rPr>
            <b/>
            <sz val="9"/>
            <rFont val="Tahoma"/>
            <charset val="134"/>
          </rPr>
          <t>Administrator:</t>
        </r>
        <r>
          <rPr>
            <sz val="9"/>
            <rFont val="Tahoma"/>
            <charset val="134"/>
          </rPr>
          <t xml:space="preserve">
</t>
        </r>
        <r>
          <rPr>
            <sz val="9"/>
            <rFont val="宋体"/>
            <charset val="134"/>
          </rPr>
          <t>身份证号</t>
        </r>
        <r>
          <rPr>
            <sz val="9"/>
            <rFont val="Tahoma"/>
            <charset val="134"/>
          </rPr>
          <t>370783198702231532</t>
        </r>
        <r>
          <rPr>
            <sz val="9"/>
            <rFont val="宋体"/>
            <charset val="134"/>
          </rPr>
          <t>电话</t>
        </r>
        <r>
          <rPr>
            <sz val="9"/>
            <rFont val="Tahoma"/>
            <charset val="134"/>
          </rPr>
          <t>13793635303</t>
        </r>
      </text>
    </comment>
    <comment ref="B89" authorId="0">
      <text>
        <r>
          <rPr>
            <b/>
            <sz val="9"/>
            <rFont val="Tahoma"/>
            <charset val="134"/>
          </rPr>
          <t>Administrator:</t>
        </r>
        <r>
          <rPr>
            <sz val="9"/>
            <rFont val="Tahoma"/>
            <charset val="134"/>
          </rPr>
          <t xml:space="preserve">
</t>
        </r>
        <r>
          <rPr>
            <sz val="9"/>
            <rFont val="宋体"/>
            <charset val="134"/>
          </rPr>
          <t>身份证号</t>
        </r>
        <r>
          <rPr>
            <sz val="9"/>
            <rFont val="Tahoma"/>
            <charset val="134"/>
          </rPr>
          <t>370783198310170718</t>
        </r>
        <r>
          <rPr>
            <sz val="9"/>
            <rFont val="宋体"/>
            <charset val="134"/>
          </rPr>
          <t>电话</t>
        </r>
        <r>
          <rPr>
            <sz val="9"/>
            <rFont val="Tahoma"/>
            <charset val="134"/>
          </rPr>
          <t>18264687444</t>
        </r>
      </text>
    </comment>
  </commentList>
</comments>
</file>

<file path=xl/comments2.xml><?xml version="1.0" encoding="utf-8"?>
<comments xmlns="http://schemas.openxmlformats.org/spreadsheetml/2006/main">
  <authors>
    <author>Administrator</author>
  </authors>
  <commentList>
    <comment ref="B45" authorId="0">
      <text>
        <r>
          <rPr>
            <b/>
            <sz val="9"/>
            <rFont val="Tahoma"/>
            <charset val="134"/>
          </rPr>
          <t>Administrator:</t>
        </r>
        <r>
          <rPr>
            <sz val="9"/>
            <rFont val="Tahoma"/>
            <charset val="134"/>
          </rPr>
          <t xml:space="preserve">
</t>
        </r>
        <r>
          <rPr>
            <sz val="9"/>
            <rFont val="宋体"/>
            <charset val="134"/>
          </rPr>
          <t>身份证号：</t>
        </r>
        <r>
          <rPr>
            <sz val="9"/>
            <rFont val="Tahoma"/>
            <charset val="134"/>
          </rPr>
          <t xml:space="preserve">37078319960825175X </t>
        </r>
        <r>
          <rPr>
            <sz val="9"/>
            <rFont val="宋体"/>
            <charset val="134"/>
          </rPr>
          <t>电话：</t>
        </r>
      </text>
    </comment>
    <comment ref="B47" authorId="0">
      <text>
        <r>
          <rPr>
            <b/>
            <sz val="9"/>
            <rFont val="Tahoma"/>
            <charset val="134"/>
          </rPr>
          <t>Administrator:</t>
        </r>
        <r>
          <rPr>
            <sz val="9"/>
            <rFont val="Tahoma"/>
            <charset val="134"/>
          </rPr>
          <t xml:space="preserve">
</t>
        </r>
        <r>
          <rPr>
            <sz val="9"/>
            <rFont val="宋体"/>
            <charset val="134"/>
          </rPr>
          <t>身份证号：</t>
        </r>
        <r>
          <rPr>
            <sz val="9"/>
            <rFont val="Tahoma"/>
            <charset val="134"/>
          </rPr>
          <t xml:space="preserve">37078319871004477X </t>
        </r>
        <r>
          <rPr>
            <sz val="9"/>
            <rFont val="宋体"/>
            <charset val="134"/>
          </rPr>
          <t>电话：</t>
        </r>
        <r>
          <rPr>
            <sz val="9"/>
            <rFont val="Tahoma"/>
            <charset val="134"/>
          </rPr>
          <t>13465722021</t>
        </r>
      </text>
    </comment>
    <comment ref="B65" authorId="0">
      <text>
        <r>
          <rPr>
            <b/>
            <sz val="9"/>
            <rFont val="Tahoma"/>
            <charset val="134"/>
          </rPr>
          <t>Administrator:</t>
        </r>
        <r>
          <rPr>
            <sz val="9"/>
            <rFont val="Tahoma"/>
            <charset val="134"/>
          </rPr>
          <t xml:space="preserve">
</t>
        </r>
        <r>
          <rPr>
            <sz val="9"/>
            <rFont val="宋体"/>
            <charset val="134"/>
          </rPr>
          <t>身份证号</t>
        </r>
        <r>
          <rPr>
            <sz val="9"/>
            <rFont val="Tahoma"/>
            <charset val="134"/>
          </rPr>
          <t>370783198701121550</t>
        </r>
        <r>
          <rPr>
            <sz val="9"/>
            <rFont val="宋体"/>
            <charset val="134"/>
          </rPr>
          <t>电话</t>
        </r>
        <r>
          <rPr>
            <sz val="9"/>
            <rFont val="Tahoma"/>
            <charset val="134"/>
          </rPr>
          <t>15762636567</t>
        </r>
      </text>
    </comment>
    <comment ref="B86" authorId="0">
      <text>
        <r>
          <rPr>
            <b/>
            <sz val="9"/>
            <rFont val="Tahoma"/>
            <charset val="134"/>
          </rPr>
          <t>Administrator:</t>
        </r>
        <r>
          <rPr>
            <sz val="9"/>
            <rFont val="Tahoma"/>
            <charset val="134"/>
          </rPr>
          <t xml:space="preserve">
</t>
        </r>
        <r>
          <rPr>
            <sz val="9"/>
            <rFont val="宋体"/>
            <charset val="134"/>
          </rPr>
          <t>身份证号</t>
        </r>
        <r>
          <rPr>
            <sz val="9"/>
            <rFont val="Tahoma"/>
            <charset val="134"/>
          </rPr>
          <t>222323197003146810</t>
        </r>
        <r>
          <rPr>
            <sz val="9"/>
            <rFont val="宋体"/>
            <charset val="134"/>
          </rPr>
          <t>电话</t>
        </r>
        <r>
          <rPr>
            <sz val="9"/>
            <rFont val="Tahoma"/>
            <charset val="134"/>
          </rPr>
          <t>15762576373</t>
        </r>
      </text>
    </comment>
    <comment ref="B87" authorId="0">
      <text>
        <r>
          <rPr>
            <b/>
            <sz val="9"/>
            <rFont val="Tahoma"/>
            <charset val="134"/>
          </rPr>
          <t>Administrator:</t>
        </r>
        <r>
          <rPr>
            <sz val="9"/>
            <rFont val="Tahoma"/>
            <charset val="134"/>
          </rPr>
          <t xml:space="preserve">
</t>
        </r>
        <r>
          <rPr>
            <sz val="9"/>
            <rFont val="宋体"/>
            <charset val="134"/>
          </rPr>
          <t>身份证号</t>
        </r>
        <r>
          <rPr>
            <sz val="9"/>
            <rFont val="Tahoma"/>
            <charset val="134"/>
          </rPr>
          <t>370783198508303571</t>
        </r>
        <r>
          <rPr>
            <sz val="9"/>
            <rFont val="宋体"/>
            <charset val="134"/>
          </rPr>
          <t>电话</t>
        </r>
        <r>
          <rPr>
            <sz val="9"/>
            <rFont val="Tahoma"/>
            <charset val="134"/>
          </rPr>
          <t>18366371123</t>
        </r>
      </text>
    </comment>
    <comment ref="B88" authorId="0">
      <text>
        <r>
          <rPr>
            <b/>
            <sz val="9"/>
            <rFont val="Tahoma"/>
            <charset val="134"/>
          </rPr>
          <t>Administrator:</t>
        </r>
        <r>
          <rPr>
            <sz val="9"/>
            <rFont val="Tahoma"/>
            <charset val="134"/>
          </rPr>
          <t xml:space="preserve">
</t>
        </r>
        <r>
          <rPr>
            <sz val="9"/>
            <rFont val="宋体"/>
            <charset val="134"/>
          </rPr>
          <t>身份证号</t>
        </r>
        <r>
          <rPr>
            <sz val="9"/>
            <rFont val="Tahoma"/>
            <charset val="134"/>
          </rPr>
          <t>370783198706193115</t>
        </r>
        <r>
          <rPr>
            <sz val="9"/>
            <rFont val="宋体"/>
            <charset val="134"/>
          </rPr>
          <t>电话</t>
        </r>
        <r>
          <rPr>
            <sz val="9"/>
            <rFont val="Tahoma"/>
            <charset val="134"/>
          </rPr>
          <t>15966166101</t>
        </r>
      </text>
    </comment>
    <comment ref="B89" authorId="0">
      <text>
        <r>
          <rPr>
            <b/>
            <sz val="9"/>
            <rFont val="Tahoma"/>
            <charset val="134"/>
          </rPr>
          <t>Administrator:</t>
        </r>
        <r>
          <rPr>
            <sz val="9"/>
            <rFont val="Tahoma"/>
            <charset val="134"/>
          </rPr>
          <t xml:space="preserve">
</t>
        </r>
        <r>
          <rPr>
            <sz val="9"/>
            <rFont val="宋体"/>
            <charset val="134"/>
          </rPr>
          <t>身份证号</t>
        </r>
        <r>
          <rPr>
            <sz val="9"/>
            <rFont val="Tahoma"/>
            <charset val="134"/>
          </rPr>
          <t>370783198702231532</t>
        </r>
        <r>
          <rPr>
            <sz val="9"/>
            <rFont val="宋体"/>
            <charset val="134"/>
          </rPr>
          <t>电话</t>
        </r>
        <r>
          <rPr>
            <sz val="9"/>
            <rFont val="Tahoma"/>
            <charset val="134"/>
          </rPr>
          <t>13793635303</t>
        </r>
      </text>
    </comment>
    <comment ref="B93" authorId="0">
      <text>
        <r>
          <rPr>
            <b/>
            <sz val="9"/>
            <rFont val="Tahoma"/>
            <charset val="134"/>
          </rPr>
          <t>Administrator:</t>
        </r>
        <r>
          <rPr>
            <sz val="9"/>
            <rFont val="Tahoma"/>
            <charset val="134"/>
          </rPr>
          <t xml:space="preserve">
</t>
        </r>
        <r>
          <rPr>
            <sz val="9"/>
            <rFont val="宋体"/>
            <charset val="134"/>
          </rPr>
          <t>身份证号</t>
        </r>
        <r>
          <rPr>
            <sz val="9"/>
            <rFont val="Tahoma"/>
            <charset val="134"/>
          </rPr>
          <t>370783198310170718</t>
        </r>
        <r>
          <rPr>
            <sz val="9"/>
            <rFont val="宋体"/>
            <charset val="134"/>
          </rPr>
          <t>电话</t>
        </r>
        <r>
          <rPr>
            <sz val="9"/>
            <rFont val="Tahoma"/>
            <charset val="134"/>
          </rPr>
          <t>18264687444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D1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提成50302.5元，扣2018年1-3月已发绩效2486.42</t>
        </r>
      </text>
    </comment>
    <comment ref="C1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提成3007.5
</t>
        </r>
      </text>
    </comment>
    <comment ref="C2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提成76313.4
</t>
        </r>
      </text>
    </comment>
    <comment ref="B38" authorId="0">
      <text>
        <r>
          <rPr>
            <b/>
            <sz val="9"/>
            <rFont val="Tahoma"/>
            <charset val="134"/>
          </rPr>
          <t>Administrator:</t>
        </r>
        <r>
          <rPr>
            <sz val="9"/>
            <rFont val="Tahoma"/>
            <charset val="134"/>
          </rPr>
          <t xml:space="preserve">
</t>
        </r>
        <r>
          <rPr>
            <sz val="9"/>
            <rFont val="宋体"/>
            <charset val="134"/>
          </rPr>
          <t>身份证号：</t>
        </r>
        <r>
          <rPr>
            <sz val="9"/>
            <rFont val="Tahoma"/>
            <charset val="134"/>
          </rPr>
          <t xml:space="preserve">37078319960825175X </t>
        </r>
        <r>
          <rPr>
            <sz val="9"/>
            <rFont val="宋体"/>
            <charset val="134"/>
          </rPr>
          <t>电话：</t>
        </r>
      </text>
    </comment>
    <comment ref="B40" authorId="0">
      <text>
        <r>
          <rPr>
            <b/>
            <sz val="9"/>
            <rFont val="Tahoma"/>
            <charset val="134"/>
          </rPr>
          <t>Administrator:</t>
        </r>
        <r>
          <rPr>
            <sz val="9"/>
            <rFont val="Tahoma"/>
            <charset val="134"/>
          </rPr>
          <t xml:space="preserve">
</t>
        </r>
        <r>
          <rPr>
            <sz val="9"/>
            <rFont val="宋体"/>
            <charset val="134"/>
          </rPr>
          <t>身份证号：</t>
        </r>
        <r>
          <rPr>
            <sz val="9"/>
            <rFont val="Tahoma"/>
            <charset val="134"/>
          </rPr>
          <t xml:space="preserve">37078319871004477X </t>
        </r>
        <r>
          <rPr>
            <sz val="9"/>
            <rFont val="宋体"/>
            <charset val="134"/>
          </rPr>
          <t>电话：</t>
        </r>
        <r>
          <rPr>
            <sz val="9"/>
            <rFont val="Tahoma"/>
            <charset val="134"/>
          </rPr>
          <t>13465722021</t>
        </r>
      </text>
    </comment>
    <comment ref="B58" authorId="0">
      <text>
        <r>
          <rPr>
            <b/>
            <sz val="9"/>
            <rFont val="Tahoma"/>
            <charset val="134"/>
          </rPr>
          <t>Administrator:</t>
        </r>
        <r>
          <rPr>
            <sz val="9"/>
            <rFont val="Tahoma"/>
            <charset val="134"/>
          </rPr>
          <t xml:space="preserve">
</t>
        </r>
        <r>
          <rPr>
            <sz val="9"/>
            <rFont val="宋体"/>
            <charset val="134"/>
          </rPr>
          <t>身份证号</t>
        </r>
        <r>
          <rPr>
            <sz val="9"/>
            <rFont val="Tahoma"/>
            <charset val="134"/>
          </rPr>
          <t>370783198701121550</t>
        </r>
        <r>
          <rPr>
            <sz val="9"/>
            <rFont val="宋体"/>
            <charset val="134"/>
          </rPr>
          <t>电话</t>
        </r>
        <r>
          <rPr>
            <sz val="9"/>
            <rFont val="Tahoma"/>
            <charset val="134"/>
          </rPr>
          <t>15762636567</t>
        </r>
      </text>
    </comment>
    <comment ref="B79" authorId="0">
      <text>
        <r>
          <rPr>
            <b/>
            <sz val="9"/>
            <rFont val="Tahoma"/>
            <charset val="134"/>
          </rPr>
          <t>Administrator:</t>
        </r>
        <r>
          <rPr>
            <sz val="9"/>
            <rFont val="Tahoma"/>
            <charset val="134"/>
          </rPr>
          <t xml:space="preserve">
</t>
        </r>
        <r>
          <rPr>
            <sz val="9"/>
            <rFont val="宋体"/>
            <charset val="134"/>
          </rPr>
          <t>身份证号</t>
        </r>
        <r>
          <rPr>
            <sz val="9"/>
            <rFont val="Tahoma"/>
            <charset val="134"/>
          </rPr>
          <t>222323197003146810</t>
        </r>
        <r>
          <rPr>
            <sz val="9"/>
            <rFont val="宋体"/>
            <charset val="134"/>
          </rPr>
          <t>电话</t>
        </r>
        <r>
          <rPr>
            <sz val="9"/>
            <rFont val="Tahoma"/>
            <charset val="134"/>
          </rPr>
          <t>15762576373</t>
        </r>
      </text>
    </comment>
    <comment ref="B80" authorId="0">
      <text>
        <r>
          <rPr>
            <b/>
            <sz val="9"/>
            <rFont val="Tahoma"/>
            <charset val="134"/>
          </rPr>
          <t>Administrator:</t>
        </r>
        <r>
          <rPr>
            <sz val="9"/>
            <rFont val="Tahoma"/>
            <charset val="134"/>
          </rPr>
          <t xml:space="preserve">
</t>
        </r>
        <r>
          <rPr>
            <sz val="9"/>
            <rFont val="宋体"/>
            <charset val="134"/>
          </rPr>
          <t>身份证号</t>
        </r>
        <r>
          <rPr>
            <sz val="9"/>
            <rFont val="Tahoma"/>
            <charset val="134"/>
          </rPr>
          <t>370783198508303571</t>
        </r>
        <r>
          <rPr>
            <sz val="9"/>
            <rFont val="宋体"/>
            <charset val="134"/>
          </rPr>
          <t>电话</t>
        </r>
        <r>
          <rPr>
            <sz val="9"/>
            <rFont val="Tahoma"/>
            <charset val="134"/>
          </rPr>
          <t>18366371123</t>
        </r>
      </text>
    </comment>
    <comment ref="B81" authorId="0">
      <text>
        <r>
          <rPr>
            <b/>
            <sz val="9"/>
            <rFont val="Tahoma"/>
            <charset val="134"/>
          </rPr>
          <t>Administrator:</t>
        </r>
        <r>
          <rPr>
            <sz val="9"/>
            <rFont val="Tahoma"/>
            <charset val="134"/>
          </rPr>
          <t xml:space="preserve">
</t>
        </r>
        <r>
          <rPr>
            <sz val="9"/>
            <rFont val="宋体"/>
            <charset val="134"/>
          </rPr>
          <t>身份证号</t>
        </r>
        <r>
          <rPr>
            <sz val="9"/>
            <rFont val="Tahoma"/>
            <charset val="134"/>
          </rPr>
          <t>370783198706193115</t>
        </r>
        <r>
          <rPr>
            <sz val="9"/>
            <rFont val="宋体"/>
            <charset val="134"/>
          </rPr>
          <t>电话</t>
        </r>
        <r>
          <rPr>
            <sz val="9"/>
            <rFont val="Tahoma"/>
            <charset val="134"/>
          </rPr>
          <t>15966166101</t>
        </r>
      </text>
    </comment>
    <comment ref="B82" authorId="0">
      <text>
        <r>
          <rPr>
            <b/>
            <sz val="9"/>
            <rFont val="Tahoma"/>
            <charset val="134"/>
          </rPr>
          <t>Administrator:</t>
        </r>
        <r>
          <rPr>
            <sz val="9"/>
            <rFont val="Tahoma"/>
            <charset val="134"/>
          </rPr>
          <t xml:space="preserve">
</t>
        </r>
        <r>
          <rPr>
            <sz val="9"/>
            <rFont val="宋体"/>
            <charset val="134"/>
          </rPr>
          <t>身份证号</t>
        </r>
        <r>
          <rPr>
            <sz val="9"/>
            <rFont val="Tahoma"/>
            <charset val="134"/>
          </rPr>
          <t>370783198702231532</t>
        </r>
        <r>
          <rPr>
            <sz val="9"/>
            <rFont val="宋体"/>
            <charset val="134"/>
          </rPr>
          <t>电话</t>
        </r>
        <r>
          <rPr>
            <sz val="9"/>
            <rFont val="Tahoma"/>
            <charset val="134"/>
          </rPr>
          <t>13793635303</t>
        </r>
      </text>
    </comment>
    <comment ref="B86" authorId="0">
      <text>
        <r>
          <rPr>
            <b/>
            <sz val="9"/>
            <rFont val="Tahoma"/>
            <charset val="134"/>
          </rPr>
          <t>Administrator:</t>
        </r>
        <r>
          <rPr>
            <sz val="9"/>
            <rFont val="Tahoma"/>
            <charset val="134"/>
          </rPr>
          <t xml:space="preserve">
</t>
        </r>
        <r>
          <rPr>
            <sz val="9"/>
            <rFont val="宋体"/>
            <charset val="134"/>
          </rPr>
          <t>身份证号</t>
        </r>
        <r>
          <rPr>
            <sz val="9"/>
            <rFont val="Tahoma"/>
            <charset val="134"/>
          </rPr>
          <t>370783198310170718</t>
        </r>
        <r>
          <rPr>
            <sz val="9"/>
            <rFont val="宋体"/>
            <charset val="134"/>
          </rPr>
          <t>电话</t>
        </r>
        <r>
          <rPr>
            <sz val="9"/>
            <rFont val="Tahoma"/>
            <charset val="134"/>
          </rPr>
          <t>18264687444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B38" authorId="0">
      <text>
        <r>
          <rPr>
            <b/>
            <sz val="9"/>
            <rFont val="Tahoma"/>
            <charset val="134"/>
          </rPr>
          <t>Administrator:</t>
        </r>
        <r>
          <rPr>
            <sz val="9"/>
            <rFont val="Tahoma"/>
            <charset val="134"/>
          </rPr>
          <t xml:space="preserve">
</t>
        </r>
        <r>
          <rPr>
            <sz val="9"/>
            <rFont val="宋体"/>
            <charset val="134"/>
          </rPr>
          <t>身份证号：</t>
        </r>
        <r>
          <rPr>
            <sz val="9"/>
            <rFont val="Tahoma"/>
            <charset val="134"/>
          </rPr>
          <t xml:space="preserve">37078319960825175X </t>
        </r>
        <r>
          <rPr>
            <sz val="9"/>
            <rFont val="宋体"/>
            <charset val="134"/>
          </rPr>
          <t>电话：</t>
        </r>
      </text>
    </comment>
    <comment ref="B40" authorId="0">
      <text>
        <r>
          <rPr>
            <b/>
            <sz val="9"/>
            <rFont val="Tahoma"/>
            <charset val="134"/>
          </rPr>
          <t>Administrator:</t>
        </r>
        <r>
          <rPr>
            <sz val="9"/>
            <rFont val="Tahoma"/>
            <charset val="134"/>
          </rPr>
          <t xml:space="preserve">
</t>
        </r>
        <r>
          <rPr>
            <sz val="9"/>
            <rFont val="宋体"/>
            <charset val="134"/>
          </rPr>
          <t>身份证号：</t>
        </r>
        <r>
          <rPr>
            <sz val="9"/>
            <rFont val="Tahoma"/>
            <charset val="134"/>
          </rPr>
          <t xml:space="preserve">37078319871004477X </t>
        </r>
        <r>
          <rPr>
            <sz val="9"/>
            <rFont val="宋体"/>
            <charset val="134"/>
          </rPr>
          <t>电话：</t>
        </r>
        <r>
          <rPr>
            <sz val="9"/>
            <rFont val="Tahoma"/>
            <charset val="134"/>
          </rPr>
          <t>13465722021</t>
        </r>
      </text>
    </comment>
    <comment ref="B58" authorId="0">
      <text>
        <r>
          <rPr>
            <b/>
            <sz val="9"/>
            <rFont val="Tahoma"/>
            <charset val="134"/>
          </rPr>
          <t>Administrator:</t>
        </r>
        <r>
          <rPr>
            <sz val="9"/>
            <rFont val="Tahoma"/>
            <charset val="134"/>
          </rPr>
          <t xml:space="preserve">
</t>
        </r>
        <r>
          <rPr>
            <sz val="9"/>
            <rFont val="宋体"/>
            <charset val="134"/>
          </rPr>
          <t>身份证号</t>
        </r>
        <r>
          <rPr>
            <sz val="9"/>
            <rFont val="Tahoma"/>
            <charset val="134"/>
          </rPr>
          <t>370783198701121550</t>
        </r>
        <r>
          <rPr>
            <sz val="9"/>
            <rFont val="宋体"/>
            <charset val="134"/>
          </rPr>
          <t>电话</t>
        </r>
        <r>
          <rPr>
            <sz val="9"/>
            <rFont val="Tahoma"/>
            <charset val="134"/>
          </rPr>
          <t>15762636567</t>
        </r>
      </text>
    </comment>
    <comment ref="B79" authorId="0">
      <text>
        <r>
          <rPr>
            <b/>
            <sz val="9"/>
            <rFont val="Tahoma"/>
            <charset val="134"/>
          </rPr>
          <t>Administrator:</t>
        </r>
        <r>
          <rPr>
            <sz val="9"/>
            <rFont val="Tahoma"/>
            <charset val="134"/>
          </rPr>
          <t xml:space="preserve">
</t>
        </r>
        <r>
          <rPr>
            <sz val="9"/>
            <rFont val="宋体"/>
            <charset val="134"/>
          </rPr>
          <t>身份证号</t>
        </r>
        <r>
          <rPr>
            <sz val="9"/>
            <rFont val="Tahoma"/>
            <charset val="134"/>
          </rPr>
          <t>222323197003146810</t>
        </r>
        <r>
          <rPr>
            <sz val="9"/>
            <rFont val="宋体"/>
            <charset val="134"/>
          </rPr>
          <t>电话</t>
        </r>
        <r>
          <rPr>
            <sz val="9"/>
            <rFont val="Tahoma"/>
            <charset val="134"/>
          </rPr>
          <t>15762576373</t>
        </r>
      </text>
    </comment>
    <comment ref="B80" authorId="0">
      <text>
        <r>
          <rPr>
            <b/>
            <sz val="9"/>
            <rFont val="Tahoma"/>
            <charset val="134"/>
          </rPr>
          <t>Administrator:</t>
        </r>
        <r>
          <rPr>
            <sz val="9"/>
            <rFont val="Tahoma"/>
            <charset val="134"/>
          </rPr>
          <t xml:space="preserve">
</t>
        </r>
        <r>
          <rPr>
            <sz val="9"/>
            <rFont val="宋体"/>
            <charset val="134"/>
          </rPr>
          <t>身份证号</t>
        </r>
        <r>
          <rPr>
            <sz val="9"/>
            <rFont val="Tahoma"/>
            <charset val="134"/>
          </rPr>
          <t>370783198508303571</t>
        </r>
        <r>
          <rPr>
            <sz val="9"/>
            <rFont val="宋体"/>
            <charset val="134"/>
          </rPr>
          <t>电话</t>
        </r>
        <r>
          <rPr>
            <sz val="9"/>
            <rFont val="Tahoma"/>
            <charset val="134"/>
          </rPr>
          <t>18366371123</t>
        </r>
      </text>
    </comment>
    <comment ref="B81" authorId="0">
      <text>
        <r>
          <rPr>
            <b/>
            <sz val="9"/>
            <rFont val="Tahoma"/>
            <charset val="134"/>
          </rPr>
          <t>Administrator:</t>
        </r>
        <r>
          <rPr>
            <sz val="9"/>
            <rFont val="Tahoma"/>
            <charset val="134"/>
          </rPr>
          <t xml:space="preserve">
</t>
        </r>
        <r>
          <rPr>
            <sz val="9"/>
            <rFont val="宋体"/>
            <charset val="134"/>
          </rPr>
          <t>身份证号</t>
        </r>
        <r>
          <rPr>
            <sz val="9"/>
            <rFont val="Tahoma"/>
            <charset val="134"/>
          </rPr>
          <t>370783198706193115</t>
        </r>
        <r>
          <rPr>
            <sz val="9"/>
            <rFont val="宋体"/>
            <charset val="134"/>
          </rPr>
          <t>电话</t>
        </r>
        <r>
          <rPr>
            <sz val="9"/>
            <rFont val="Tahoma"/>
            <charset val="134"/>
          </rPr>
          <t>15966166101</t>
        </r>
      </text>
    </comment>
    <comment ref="B82" authorId="0">
      <text>
        <r>
          <rPr>
            <b/>
            <sz val="9"/>
            <rFont val="Tahoma"/>
            <charset val="134"/>
          </rPr>
          <t>Administrator:</t>
        </r>
        <r>
          <rPr>
            <sz val="9"/>
            <rFont val="Tahoma"/>
            <charset val="134"/>
          </rPr>
          <t xml:space="preserve">
</t>
        </r>
        <r>
          <rPr>
            <sz val="9"/>
            <rFont val="宋体"/>
            <charset val="134"/>
          </rPr>
          <t>身份证号</t>
        </r>
        <r>
          <rPr>
            <sz val="9"/>
            <rFont val="Tahoma"/>
            <charset val="134"/>
          </rPr>
          <t>370783198702231532</t>
        </r>
        <r>
          <rPr>
            <sz val="9"/>
            <rFont val="宋体"/>
            <charset val="134"/>
          </rPr>
          <t>电话</t>
        </r>
        <r>
          <rPr>
            <sz val="9"/>
            <rFont val="Tahoma"/>
            <charset val="134"/>
          </rPr>
          <t>13793635303</t>
        </r>
      </text>
    </comment>
    <comment ref="B86" authorId="0">
      <text>
        <r>
          <rPr>
            <b/>
            <sz val="9"/>
            <rFont val="Tahoma"/>
            <charset val="134"/>
          </rPr>
          <t>Administrator:</t>
        </r>
        <r>
          <rPr>
            <sz val="9"/>
            <rFont val="Tahoma"/>
            <charset val="134"/>
          </rPr>
          <t xml:space="preserve">
</t>
        </r>
        <r>
          <rPr>
            <sz val="9"/>
            <rFont val="宋体"/>
            <charset val="134"/>
          </rPr>
          <t>身份证号</t>
        </r>
        <r>
          <rPr>
            <sz val="9"/>
            <rFont val="Tahoma"/>
            <charset val="134"/>
          </rPr>
          <t>370783198310170718</t>
        </r>
        <r>
          <rPr>
            <sz val="9"/>
            <rFont val="宋体"/>
            <charset val="134"/>
          </rPr>
          <t>电话</t>
        </r>
        <r>
          <rPr>
            <sz val="9"/>
            <rFont val="Tahoma"/>
            <charset val="134"/>
          </rPr>
          <t>18264687444</t>
        </r>
      </text>
    </comment>
  </commentList>
</comments>
</file>

<file path=xl/comments5.xml><?xml version="1.0" encoding="utf-8"?>
<comments xmlns="http://schemas.openxmlformats.org/spreadsheetml/2006/main">
  <authors>
    <author>Administrator</author>
  </authors>
  <commentList>
    <comment ref="B38" authorId="0">
      <text>
        <r>
          <rPr>
            <b/>
            <sz val="9"/>
            <rFont val="Tahoma"/>
            <charset val="134"/>
          </rPr>
          <t>Administrator:</t>
        </r>
        <r>
          <rPr>
            <sz val="9"/>
            <rFont val="Tahoma"/>
            <charset val="134"/>
          </rPr>
          <t xml:space="preserve">
</t>
        </r>
        <r>
          <rPr>
            <sz val="9"/>
            <rFont val="宋体"/>
            <charset val="134"/>
          </rPr>
          <t>身份证号：</t>
        </r>
        <r>
          <rPr>
            <sz val="9"/>
            <rFont val="Tahoma"/>
            <charset val="134"/>
          </rPr>
          <t xml:space="preserve">37078319960825175X </t>
        </r>
        <r>
          <rPr>
            <sz val="9"/>
            <rFont val="宋体"/>
            <charset val="134"/>
          </rPr>
          <t>电话：</t>
        </r>
      </text>
    </comment>
    <comment ref="B40" authorId="0">
      <text>
        <r>
          <rPr>
            <b/>
            <sz val="9"/>
            <rFont val="Tahoma"/>
            <charset val="134"/>
          </rPr>
          <t>Administrator:</t>
        </r>
        <r>
          <rPr>
            <sz val="9"/>
            <rFont val="Tahoma"/>
            <charset val="134"/>
          </rPr>
          <t xml:space="preserve">
</t>
        </r>
        <r>
          <rPr>
            <sz val="9"/>
            <rFont val="宋体"/>
            <charset val="134"/>
          </rPr>
          <t>身份证号：</t>
        </r>
        <r>
          <rPr>
            <sz val="9"/>
            <rFont val="Tahoma"/>
            <charset val="134"/>
          </rPr>
          <t xml:space="preserve">37078319871004477X </t>
        </r>
        <r>
          <rPr>
            <sz val="9"/>
            <rFont val="宋体"/>
            <charset val="134"/>
          </rPr>
          <t>电话：</t>
        </r>
        <r>
          <rPr>
            <sz val="9"/>
            <rFont val="Tahoma"/>
            <charset val="134"/>
          </rPr>
          <t>13465722021</t>
        </r>
      </text>
    </comment>
    <comment ref="B58" authorId="0">
      <text>
        <r>
          <rPr>
            <b/>
            <sz val="9"/>
            <rFont val="Tahoma"/>
            <charset val="134"/>
          </rPr>
          <t>Administrator:</t>
        </r>
        <r>
          <rPr>
            <sz val="9"/>
            <rFont val="Tahoma"/>
            <charset val="134"/>
          </rPr>
          <t xml:space="preserve">
</t>
        </r>
        <r>
          <rPr>
            <sz val="9"/>
            <rFont val="宋体"/>
            <charset val="134"/>
          </rPr>
          <t>身份证号</t>
        </r>
        <r>
          <rPr>
            <sz val="9"/>
            <rFont val="Tahoma"/>
            <charset val="134"/>
          </rPr>
          <t>370783198701121550</t>
        </r>
        <r>
          <rPr>
            <sz val="9"/>
            <rFont val="宋体"/>
            <charset val="134"/>
          </rPr>
          <t>电话</t>
        </r>
        <r>
          <rPr>
            <sz val="9"/>
            <rFont val="Tahoma"/>
            <charset val="134"/>
          </rPr>
          <t>15762636567</t>
        </r>
      </text>
    </comment>
    <comment ref="B79" authorId="0">
      <text>
        <r>
          <rPr>
            <b/>
            <sz val="9"/>
            <rFont val="Tahoma"/>
            <charset val="134"/>
          </rPr>
          <t>Administrator:</t>
        </r>
        <r>
          <rPr>
            <sz val="9"/>
            <rFont val="Tahoma"/>
            <charset val="134"/>
          </rPr>
          <t xml:space="preserve">
</t>
        </r>
        <r>
          <rPr>
            <sz val="9"/>
            <rFont val="宋体"/>
            <charset val="134"/>
          </rPr>
          <t>身份证号</t>
        </r>
        <r>
          <rPr>
            <sz val="9"/>
            <rFont val="Tahoma"/>
            <charset val="134"/>
          </rPr>
          <t>222323197003146810</t>
        </r>
        <r>
          <rPr>
            <sz val="9"/>
            <rFont val="宋体"/>
            <charset val="134"/>
          </rPr>
          <t>电话</t>
        </r>
        <r>
          <rPr>
            <sz val="9"/>
            <rFont val="Tahoma"/>
            <charset val="134"/>
          </rPr>
          <t>15762576373</t>
        </r>
      </text>
    </comment>
    <comment ref="B80" authorId="0">
      <text>
        <r>
          <rPr>
            <b/>
            <sz val="9"/>
            <rFont val="Tahoma"/>
            <charset val="134"/>
          </rPr>
          <t>Administrator:</t>
        </r>
        <r>
          <rPr>
            <sz val="9"/>
            <rFont val="Tahoma"/>
            <charset val="134"/>
          </rPr>
          <t xml:space="preserve">
</t>
        </r>
        <r>
          <rPr>
            <sz val="9"/>
            <rFont val="宋体"/>
            <charset val="134"/>
          </rPr>
          <t>身份证号</t>
        </r>
        <r>
          <rPr>
            <sz val="9"/>
            <rFont val="Tahoma"/>
            <charset val="134"/>
          </rPr>
          <t>370783198508303571</t>
        </r>
        <r>
          <rPr>
            <sz val="9"/>
            <rFont val="宋体"/>
            <charset val="134"/>
          </rPr>
          <t>电话</t>
        </r>
        <r>
          <rPr>
            <sz val="9"/>
            <rFont val="Tahoma"/>
            <charset val="134"/>
          </rPr>
          <t>18366371123</t>
        </r>
      </text>
    </comment>
    <comment ref="B81" authorId="0">
      <text>
        <r>
          <rPr>
            <b/>
            <sz val="9"/>
            <rFont val="Tahoma"/>
            <charset val="134"/>
          </rPr>
          <t>Administrator:</t>
        </r>
        <r>
          <rPr>
            <sz val="9"/>
            <rFont val="Tahoma"/>
            <charset val="134"/>
          </rPr>
          <t xml:space="preserve">
</t>
        </r>
        <r>
          <rPr>
            <sz val="9"/>
            <rFont val="宋体"/>
            <charset val="134"/>
          </rPr>
          <t>身份证号</t>
        </r>
        <r>
          <rPr>
            <sz val="9"/>
            <rFont val="Tahoma"/>
            <charset val="134"/>
          </rPr>
          <t>370783198706193115</t>
        </r>
        <r>
          <rPr>
            <sz val="9"/>
            <rFont val="宋体"/>
            <charset val="134"/>
          </rPr>
          <t>电话</t>
        </r>
        <r>
          <rPr>
            <sz val="9"/>
            <rFont val="Tahoma"/>
            <charset val="134"/>
          </rPr>
          <t>15966166101</t>
        </r>
      </text>
    </comment>
    <comment ref="B82" authorId="0">
      <text>
        <r>
          <rPr>
            <b/>
            <sz val="9"/>
            <rFont val="Tahoma"/>
            <charset val="134"/>
          </rPr>
          <t>Administrator:</t>
        </r>
        <r>
          <rPr>
            <sz val="9"/>
            <rFont val="Tahoma"/>
            <charset val="134"/>
          </rPr>
          <t xml:space="preserve">
</t>
        </r>
        <r>
          <rPr>
            <sz val="9"/>
            <rFont val="宋体"/>
            <charset val="134"/>
          </rPr>
          <t>身份证号</t>
        </r>
        <r>
          <rPr>
            <sz val="9"/>
            <rFont val="Tahoma"/>
            <charset val="134"/>
          </rPr>
          <t>370783198702231532</t>
        </r>
        <r>
          <rPr>
            <sz val="9"/>
            <rFont val="宋体"/>
            <charset val="134"/>
          </rPr>
          <t>电话</t>
        </r>
        <r>
          <rPr>
            <sz val="9"/>
            <rFont val="Tahoma"/>
            <charset val="134"/>
          </rPr>
          <t>13793635303</t>
        </r>
      </text>
    </comment>
    <comment ref="B86" authorId="0">
      <text>
        <r>
          <rPr>
            <b/>
            <sz val="9"/>
            <rFont val="Tahoma"/>
            <charset val="134"/>
          </rPr>
          <t>Administrator:</t>
        </r>
        <r>
          <rPr>
            <sz val="9"/>
            <rFont val="Tahoma"/>
            <charset val="134"/>
          </rPr>
          <t xml:space="preserve">
</t>
        </r>
        <r>
          <rPr>
            <sz val="9"/>
            <rFont val="宋体"/>
            <charset val="134"/>
          </rPr>
          <t>身份证号</t>
        </r>
        <r>
          <rPr>
            <sz val="9"/>
            <rFont val="Tahoma"/>
            <charset val="134"/>
          </rPr>
          <t>370783198310170718</t>
        </r>
        <r>
          <rPr>
            <sz val="9"/>
            <rFont val="宋体"/>
            <charset val="134"/>
          </rPr>
          <t>电话</t>
        </r>
        <r>
          <rPr>
            <sz val="9"/>
            <rFont val="Tahoma"/>
            <charset val="134"/>
          </rPr>
          <t>18264687444</t>
        </r>
      </text>
    </comment>
  </commentList>
</comments>
</file>

<file path=xl/comments6.xml><?xml version="1.0" encoding="utf-8"?>
<comments xmlns="http://schemas.openxmlformats.org/spreadsheetml/2006/main">
  <authors>
    <author>Administrator</author>
  </authors>
  <commentList>
    <comment ref="B38" authorId="0">
      <text>
        <r>
          <rPr>
            <b/>
            <sz val="9"/>
            <rFont val="Tahoma"/>
            <charset val="134"/>
          </rPr>
          <t>Administrator:</t>
        </r>
        <r>
          <rPr>
            <sz val="9"/>
            <rFont val="Tahoma"/>
            <charset val="134"/>
          </rPr>
          <t xml:space="preserve">
</t>
        </r>
        <r>
          <rPr>
            <sz val="9"/>
            <rFont val="宋体"/>
            <charset val="134"/>
          </rPr>
          <t>身份证号：</t>
        </r>
        <r>
          <rPr>
            <sz val="9"/>
            <rFont val="Tahoma"/>
            <charset val="134"/>
          </rPr>
          <t xml:space="preserve">37078319960825175X </t>
        </r>
        <r>
          <rPr>
            <sz val="9"/>
            <rFont val="宋体"/>
            <charset val="134"/>
          </rPr>
          <t>电话：</t>
        </r>
      </text>
    </comment>
    <comment ref="B40" authorId="0">
      <text>
        <r>
          <rPr>
            <b/>
            <sz val="9"/>
            <rFont val="Tahoma"/>
            <charset val="134"/>
          </rPr>
          <t>Administrator:</t>
        </r>
        <r>
          <rPr>
            <sz val="9"/>
            <rFont val="Tahoma"/>
            <charset val="134"/>
          </rPr>
          <t xml:space="preserve">
</t>
        </r>
        <r>
          <rPr>
            <sz val="9"/>
            <rFont val="宋体"/>
            <charset val="134"/>
          </rPr>
          <t>身份证号：</t>
        </r>
        <r>
          <rPr>
            <sz val="9"/>
            <rFont val="Tahoma"/>
            <charset val="134"/>
          </rPr>
          <t xml:space="preserve">37078319871004477X </t>
        </r>
        <r>
          <rPr>
            <sz val="9"/>
            <rFont val="宋体"/>
            <charset val="134"/>
          </rPr>
          <t>电话：</t>
        </r>
        <r>
          <rPr>
            <sz val="9"/>
            <rFont val="Tahoma"/>
            <charset val="134"/>
          </rPr>
          <t>13465722021</t>
        </r>
      </text>
    </comment>
    <comment ref="B58" authorId="0">
      <text>
        <r>
          <rPr>
            <b/>
            <sz val="9"/>
            <rFont val="Tahoma"/>
            <charset val="134"/>
          </rPr>
          <t>Administrator:</t>
        </r>
        <r>
          <rPr>
            <sz val="9"/>
            <rFont val="Tahoma"/>
            <charset val="134"/>
          </rPr>
          <t xml:space="preserve">
</t>
        </r>
        <r>
          <rPr>
            <sz val="9"/>
            <rFont val="宋体"/>
            <charset val="134"/>
          </rPr>
          <t>身份证号</t>
        </r>
        <r>
          <rPr>
            <sz val="9"/>
            <rFont val="Tahoma"/>
            <charset val="134"/>
          </rPr>
          <t>370783198701121550</t>
        </r>
        <r>
          <rPr>
            <sz val="9"/>
            <rFont val="宋体"/>
            <charset val="134"/>
          </rPr>
          <t>电话</t>
        </r>
        <r>
          <rPr>
            <sz val="9"/>
            <rFont val="Tahoma"/>
            <charset val="134"/>
          </rPr>
          <t>15762636567</t>
        </r>
      </text>
    </comment>
    <comment ref="B79" authorId="0">
      <text>
        <r>
          <rPr>
            <b/>
            <sz val="9"/>
            <rFont val="Tahoma"/>
            <charset val="134"/>
          </rPr>
          <t>Administrator:</t>
        </r>
        <r>
          <rPr>
            <sz val="9"/>
            <rFont val="Tahoma"/>
            <charset val="134"/>
          </rPr>
          <t xml:space="preserve">
</t>
        </r>
        <r>
          <rPr>
            <sz val="9"/>
            <rFont val="宋体"/>
            <charset val="134"/>
          </rPr>
          <t>身份证号</t>
        </r>
        <r>
          <rPr>
            <sz val="9"/>
            <rFont val="Tahoma"/>
            <charset val="134"/>
          </rPr>
          <t>222323197003146810</t>
        </r>
        <r>
          <rPr>
            <sz val="9"/>
            <rFont val="宋体"/>
            <charset val="134"/>
          </rPr>
          <t>电话</t>
        </r>
        <r>
          <rPr>
            <sz val="9"/>
            <rFont val="Tahoma"/>
            <charset val="134"/>
          </rPr>
          <t>15762576373</t>
        </r>
      </text>
    </comment>
    <comment ref="B80" authorId="0">
      <text>
        <r>
          <rPr>
            <b/>
            <sz val="9"/>
            <rFont val="Tahoma"/>
            <charset val="134"/>
          </rPr>
          <t>Administrator:</t>
        </r>
        <r>
          <rPr>
            <sz val="9"/>
            <rFont val="Tahoma"/>
            <charset val="134"/>
          </rPr>
          <t xml:space="preserve">
</t>
        </r>
        <r>
          <rPr>
            <sz val="9"/>
            <rFont val="宋体"/>
            <charset val="134"/>
          </rPr>
          <t>身份证号</t>
        </r>
        <r>
          <rPr>
            <sz val="9"/>
            <rFont val="Tahoma"/>
            <charset val="134"/>
          </rPr>
          <t>370783198508303571</t>
        </r>
        <r>
          <rPr>
            <sz val="9"/>
            <rFont val="宋体"/>
            <charset val="134"/>
          </rPr>
          <t>电话</t>
        </r>
        <r>
          <rPr>
            <sz val="9"/>
            <rFont val="Tahoma"/>
            <charset val="134"/>
          </rPr>
          <t>18366371123</t>
        </r>
      </text>
    </comment>
    <comment ref="B81" authorId="0">
      <text>
        <r>
          <rPr>
            <b/>
            <sz val="9"/>
            <rFont val="Tahoma"/>
            <charset val="134"/>
          </rPr>
          <t>Administrator:</t>
        </r>
        <r>
          <rPr>
            <sz val="9"/>
            <rFont val="Tahoma"/>
            <charset val="134"/>
          </rPr>
          <t xml:space="preserve">
</t>
        </r>
        <r>
          <rPr>
            <sz val="9"/>
            <rFont val="宋体"/>
            <charset val="134"/>
          </rPr>
          <t>身份证号</t>
        </r>
        <r>
          <rPr>
            <sz val="9"/>
            <rFont val="Tahoma"/>
            <charset val="134"/>
          </rPr>
          <t>370783198706193115</t>
        </r>
        <r>
          <rPr>
            <sz val="9"/>
            <rFont val="宋体"/>
            <charset val="134"/>
          </rPr>
          <t>电话</t>
        </r>
        <r>
          <rPr>
            <sz val="9"/>
            <rFont val="Tahoma"/>
            <charset val="134"/>
          </rPr>
          <t>15966166101</t>
        </r>
      </text>
    </comment>
    <comment ref="B82" authorId="0">
      <text>
        <r>
          <rPr>
            <b/>
            <sz val="9"/>
            <rFont val="Tahoma"/>
            <charset val="134"/>
          </rPr>
          <t>Administrator:</t>
        </r>
        <r>
          <rPr>
            <sz val="9"/>
            <rFont val="Tahoma"/>
            <charset val="134"/>
          </rPr>
          <t xml:space="preserve">
</t>
        </r>
        <r>
          <rPr>
            <sz val="9"/>
            <rFont val="宋体"/>
            <charset val="134"/>
          </rPr>
          <t>身份证号</t>
        </r>
        <r>
          <rPr>
            <sz val="9"/>
            <rFont val="Tahoma"/>
            <charset val="134"/>
          </rPr>
          <t>370783198702231532</t>
        </r>
        <r>
          <rPr>
            <sz val="9"/>
            <rFont val="宋体"/>
            <charset val="134"/>
          </rPr>
          <t>电话</t>
        </r>
        <r>
          <rPr>
            <sz val="9"/>
            <rFont val="Tahoma"/>
            <charset val="134"/>
          </rPr>
          <t>13793635303</t>
        </r>
      </text>
    </comment>
    <comment ref="B86" authorId="0">
      <text>
        <r>
          <rPr>
            <b/>
            <sz val="9"/>
            <rFont val="Tahoma"/>
            <charset val="134"/>
          </rPr>
          <t>Administrator:</t>
        </r>
        <r>
          <rPr>
            <sz val="9"/>
            <rFont val="Tahoma"/>
            <charset val="134"/>
          </rPr>
          <t xml:space="preserve">
</t>
        </r>
        <r>
          <rPr>
            <sz val="9"/>
            <rFont val="宋体"/>
            <charset val="134"/>
          </rPr>
          <t>身份证号</t>
        </r>
        <r>
          <rPr>
            <sz val="9"/>
            <rFont val="Tahoma"/>
            <charset val="134"/>
          </rPr>
          <t>370783198310170718</t>
        </r>
        <r>
          <rPr>
            <sz val="9"/>
            <rFont val="宋体"/>
            <charset val="134"/>
          </rPr>
          <t>电话</t>
        </r>
        <r>
          <rPr>
            <sz val="9"/>
            <rFont val="Tahoma"/>
            <charset val="134"/>
          </rPr>
          <t>18264687444</t>
        </r>
      </text>
    </comment>
  </commentList>
</comments>
</file>

<file path=xl/sharedStrings.xml><?xml version="1.0" encoding="utf-8"?>
<sst xmlns="http://schemas.openxmlformats.org/spreadsheetml/2006/main" count="1332" uniqueCount="268">
  <si>
    <t>1、</t>
  </si>
  <si>
    <t>各个表页中的姓名列应当格式一致，各个表页间相互对应。（姓名次序可以不一致）</t>
  </si>
  <si>
    <t>2、</t>
  </si>
  <si>
    <t>隐藏、标黄列次设置公式，不可更改公式，但可以继续添加行次。</t>
  </si>
  <si>
    <t>3、</t>
  </si>
  <si>
    <t>有附加扣除项目的需填列开始时间，结束时间不在本年度的暂不填列，未标注颜色部分根据实际填列。</t>
  </si>
  <si>
    <t>4、</t>
  </si>
  <si>
    <t>标注蓝色部分注意及时根据实际情况更改，应注意不要更改单元格格式。</t>
  </si>
  <si>
    <t>5、</t>
  </si>
  <si>
    <t>单元格格式不应有变动。</t>
  </si>
  <si>
    <t>6、</t>
  </si>
  <si>
    <t>本表计算不包括年终奖在内。</t>
  </si>
  <si>
    <t>7、</t>
  </si>
  <si>
    <t>扣除项目表页中开始时间每年度更改一次，以当年度时间开始时间填列。</t>
  </si>
  <si>
    <t>2019年个人所得税应扣预扣明细表</t>
  </si>
  <si>
    <t>提示：1、标黄隐藏列次均设置公式，不可更改公式，但可增加行次。</t>
  </si>
  <si>
    <t>2、标注蓝色部分注意及时根据实际情况更改。</t>
  </si>
  <si>
    <t>日期：</t>
  </si>
  <si>
    <t>序号</t>
  </si>
  <si>
    <t>姓名</t>
  </si>
  <si>
    <t>累计应发工资额</t>
  </si>
  <si>
    <t>累计扣除金额</t>
  </si>
  <si>
    <t>累计已预扣个税</t>
  </si>
  <si>
    <t>累计应交个税</t>
  </si>
  <si>
    <t>差额</t>
  </si>
  <si>
    <t>本次应发金额</t>
  </si>
  <si>
    <t>本次缴纳社保</t>
  </si>
  <si>
    <t>本次缴纳公积金</t>
  </si>
  <si>
    <t>本次应扣缴交个人所得税</t>
  </si>
  <si>
    <t>本次实发</t>
  </si>
  <si>
    <t>张1</t>
  </si>
  <si>
    <t>张2</t>
  </si>
  <si>
    <t>张3</t>
  </si>
  <si>
    <t>张4</t>
  </si>
  <si>
    <t>张5</t>
  </si>
  <si>
    <t>张6</t>
  </si>
  <si>
    <t>张7</t>
  </si>
  <si>
    <t>张8</t>
  </si>
  <si>
    <t>张9</t>
  </si>
  <si>
    <t>张10</t>
  </si>
  <si>
    <t>张11</t>
  </si>
  <si>
    <t>张12</t>
  </si>
  <si>
    <t>张13</t>
  </si>
  <si>
    <t>张14</t>
  </si>
  <si>
    <t>张15</t>
  </si>
  <si>
    <t>张16</t>
  </si>
  <si>
    <t>张17</t>
  </si>
  <si>
    <t>张18</t>
  </si>
  <si>
    <t>张19</t>
  </si>
  <si>
    <t>张20</t>
  </si>
  <si>
    <t>张21</t>
  </si>
  <si>
    <t>张22</t>
  </si>
  <si>
    <t>张23</t>
  </si>
  <si>
    <t>张24</t>
  </si>
  <si>
    <t>张25</t>
  </si>
  <si>
    <t>张26</t>
  </si>
  <si>
    <t>张27</t>
  </si>
  <si>
    <t>张28</t>
  </si>
  <si>
    <t>张29</t>
  </si>
  <si>
    <t>张30</t>
  </si>
  <si>
    <t>张31</t>
  </si>
  <si>
    <t>张32</t>
  </si>
  <si>
    <t>张33</t>
  </si>
  <si>
    <t>张34</t>
  </si>
  <si>
    <t>张35</t>
  </si>
  <si>
    <t>张36</t>
  </si>
  <si>
    <t>张37</t>
  </si>
  <si>
    <t>张38</t>
  </si>
  <si>
    <t>张39</t>
  </si>
  <si>
    <t>张40</t>
  </si>
  <si>
    <t>张41</t>
  </si>
  <si>
    <t>张42</t>
  </si>
  <si>
    <t>张43</t>
  </si>
  <si>
    <t>张44</t>
  </si>
  <si>
    <t>张45</t>
  </si>
  <si>
    <t>张46</t>
  </si>
  <si>
    <t>张47</t>
  </si>
  <si>
    <t>张48</t>
  </si>
  <si>
    <t>张49</t>
  </si>
  <si>
    <t>张50</t>
  </si>
  <si>
    <t>张51</t>
  </si>
  <si>
    <t>张52</t>
  </si>
  <si>
    <t>张53</t>
  </si>
  <si>
    <t>张54</t>
  </si>
  <si>
    <t>张55</t>
  </si>
  <si>
    <t>张56</t>
  </si>
  <si>
    <t>张57</t>
  </si>
  <si>
    <t>张58</t>
  </si>
  <si>
    <t>张59</t>
  </si>
  <si>
    <t>张60</t>
  </si>
  <si>
    <t>张61</t>
  </si>
  <si>
    <t>张62</t>
  </si>
  <si>
    <t>张63</t>
  </si>
  <si>
    <t>张64</t>
  </si>
  <si>
    <t>张65</t>
  </si>
  <si>
    <t>张66</t>
  </si>
  <si>
    <t>张67</t>
  </si>
  <si>
    <t>张68</t>
  </si>
  <si>
    <t>张69</t>
  </si>
  <si>
    <t>张70</t>
  </si>
  <si>
    <t>张71</t>
  </si>
  <si>
    <t>张72</t>
  </si>
  <si>
    <t>张73</t>
  </si>
  <si>
    <t>张74</t>
  </si>
  <si>
    <t>张75</t>
  </si>
  <si>
    <t>张76</t>
  </si>
  <si>
    <t>张77</t>
  </si>
  <si>
    <t>张78</t>
  </si>
  <si>
    <t>张79</t>
  </si>
  <si>
    <t>张80</t>
  </si>
  <si>
    <t>张81</t>
  </si>
  <si>
    <t>张82</t>
  </si>
  <si>
    <t>张83</t>
  </si>
  <si>
    <t>张84</t>
  </si>
  <si>
    <t>张85</t>
  </si>
  <si>
    <t>张86</t>
  </si>
  <si>
    <t>张87</t>
  </si>
  <si>
    <t>张88</t>
  </si>
  <si>
    <t>张89</t>
  </si>
  <si>
    <t>张90</t>
  </si>
  <si>
    <t>张91</t>
  </si>
  <si>
    <t>张92</t>
  </si>
  <si>
    <t>张93</t>
  </si>
  <si>
    <t>张94</t>
  </si>
  <si>
    <t>张95</t>
  </si>
  <si>
    <t>张96</t>
  </si>
  <si>
    <t>张97</t>
  </si>
  <si>
    <t>张98</t>
  </si>
  <si>
    <t>张99</t>
  </si>
  <si>
    <t>张100</t>
  </si>
  <si>
    <t>张101</t>
  </si>
  <si>
    <t>张102</t>
  </si>
  <si>
    <t>张103</t>
  </si>
  <si>
    <t>张104</t>
  </si>
  <si>
    <t>张105</t>
  </si>
  <si>
    <t>张106</t>
  </si>
  <si>
    <t>张107</t>
  </si>
  <si>
    <t>张108</t>
  </si>
  <si>
    <t>张109</t>
  </si>
  <si>
    <t>张110</t>
  </si>
  <si>
    <t>张111</t>
  </si>
  <si>
    <t>张112</t>
  </si>
  <si>
    <t>张113</t>
  </si>
  <si>
    <t>张114</t>
  </si>
  <si>
    <t>张115</t>
  </si>
  <si>
    <t>张116</t>
  </si>
  <si>
    <t>张117</t>
  </si>
  <si>
    <t>张118</t>
  </si>
  <si>
    <t>张119</t>
  </si>
  <si>
    <t>张120</t>
  </si>
  <si>
    <t>张121</t>
  </si>
  <si>
    <t>张122</t>
  </si>
  <si>
    <t>张123</t>
  </si>
  <si>
    <t>张124</t>
  </si>
  <si>
    <t>张125</t>
  </si>
  <si>
    <t>张126</t>
  </si>
  <si>
    <t>张127</t>
  </si>
  <si>
    <t>张128</t>
  </si>
  <si>
    <t>张129</t>
  </si>
  <si>
    <t>张130</t>
  </si>
  <si>
    <t>张131</t>
  </si>
  <si>
    <t>张132</t>
  </si>
  <si>
    <t>张133</t>
  </si>
  <si>
    <t>张134</t>
  </si>
  <si>
    <t>张135</t>
  </si>
  <si>
    <t>张136</t>
  </si>
  <si>
    <t>张137</t>
  </si>
  <si>
    <t>张138</t>
  </si>
  <si>
    <t>张139</t>
  </si>
  <si>
    <t>张140</t>
  </si>
  <si>
    <t>张141</t>
  </si>
  <si>
    <t>张142</t>
  </si>
  <si>
    <t>张143</t>
  </si>
  <si>
    <t>张144</t>
  </si>
  <si>
    <t>张145</t>
  </si>
  <si>
    <t>张146</t>
  </si>
  <si>
    <t>张147</t>
  </si>
  <si>
    <t>张148</t>
  </si>
  <si>
    <t>张149</t>
  </si>
  <si>
    <t>张150</t>
  </si>
  <si>
    <t>张151</t>
  </si>
  <si>
    <t>张152</t>
  </si>
  <si>
    <t>张153</t>
  </si>
  <si>
    <t>张154</t>
  </si>
  <si>
    <t>张155</t>
  </si>
  <si>
    <t>张156</t>
  </si>
  <si>
    <t>张157</t>
  </si>
  <si>
    <t>张158</t>
  </si>
  <si>
    <t>张159</t>
  </si>
  <si>
    <t>张160</t>
  </si>
  <si>
    <t>张161</t>
  </si>
  <si>
    <t>张162</t>
  </si>
  <si>
    <t>张163</t>
  </si>
  <si>
    <t>张164</t>
  </si>
  <si>
    <t>张165</t>
  </si>
  <si>
    <t>张166</t>
  </si>
  <si>
    <t>张167</t>
  </si>
  <si>
    <t>张168</t>
  </si>
  <si>
    <t>张169</t>
  </si>
  <si>
    <t>张170</t>
  </si>
  <si>
    <t>张171</t>
  </si>
  <si>
    <t>张172</t>
  </si>
  <si>
    <t>张173</t>
  </si>
  <si>
    <t>张174</t>
  </si>
  <si>
    <t>张175</t>
  </si>
  <si>
    <t>张176</t>
  </si>
  <si>
    <t>张177</t>
  </si>
  <si>
    <t>张178</t>
  </si>
  <si>
    <t>张179</t>
  </si>
  <si>
    <t>张180</t>
  </si>
  <si>
    <t>张181</t>
  </si>
  <si>
    <t>张182</t>
  </si>
  <si>
    <t>张183</t>
  </si>
  <si>
    <t>张184</t>
  </si>
  <si>
    <t>张185</t>
  </si>
  <si>
    <t>张186</t>
  </si>
  <si>
    <t>张187</t>
  </si>
  <si>
    <t>张188</t>
  </si>
  <si>
    <t>张189</t>
  </si>
  <si>
    <t>张190</t>
  </si>
  <si>
    <t>张191</t>
  </si>
  <si>
    <t>张192</t>
  </si>
  <si>
    <t>张193</t>
  </si>
  <si>
    <t>张194</t>
  </si>
  <si>
    <t>张195</t>
  </si>
  <si>
    <t>张196</t>
  </si>
  <si>
    <t>张197</t>
  </si>
  <si>
    <t>张198</t>
  </si>
  <si>
    <t>张199</t>
  </si>
  <si>
    <t>张200</t>
  </si>
  <si>
    <t>2019年扣除项目明细表</t>
  </si>
  <si>
    <t>提示：1、隐藏、标黄列次设置公式，不可更改公式，但可以继续添加行次。</t>
  </si>
  <si>
    <t>2、有附加扣除项目的需填列开始时间，结束时间不在本年度的暂不填列，未标注颜色部分根据实际填列。</t>
  </si>
  <si>
    <t>3、标注蓝色部分注意及时根据实际情况更改。</t>
  </si>
  <si>
    <t>4、开始时间每年度更改一次，以当年度开始时间填列。</t>
  </si>
  <si>
    <t>5、当年度入职人员必填，非当年入职人员不应填列。</t>
  </si>
  <si>
    <t>当前日期</t>
  </si>
  <si>
    <t>当年入职时间</t>
  </si>
  <si>
    <t>基本扣除</t>
  </si>
  <si>
    <t>累计基本扣除</t>
  </si>
  <si>
    <t>子女教育</t>
  </si>
  <si>
    <t>住房租金</t>
  </si>
  <si>
    <t>住房贷款利息</t>
  </si>
  <si>
    <t>赡养老人</t>
  </si>
  <si>
    <t>继续教育</t>
  </si>
  <si>
    <t>扣除金额合计</t>
  </si>
  <si>
    <t>开始时间</t>
  </si>
  <si>
    <t>结束时间</t>
  </si>
  <si>
    <t>月扣除额</t>
  </si>
  <si>
    <t>2019年度各月应发工资（社保+公积金+个税+实发）表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</si>
  <si>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</si>
  <si>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</si>
  <si>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</si>
  <si>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</si>
  <si>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</si>
  <si>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</si>
  <si>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</si>
  <si>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</si>
  <si>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</si>
  <si>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</si>
  <si>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</si>
  <si>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</si>
  <si>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其他所得税</t>
  </si>
  <si>
    <t>合计</t>
  </si>
  <si>
    <t>备注：根据实际内容填列。</t>
  </si>
  <si>
    <t>2019年预交个人所得税明细表</t>
  </si>
  <si>
    <t>2019年社保明细表</t>
  </si>
  <si>
    <t>2019年公积金明细表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</si>
</sst>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0_ "/>
    <numFmt numFmtId="177" formatCode="#,##0.00_ "/>
    <numFmt numFmtId="178" formatCode="yyyy/m/d;@"/>
  </numFmts>
  <fonts count="34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2"/>
      <name val="宋体"/>
      <charset val="134"/>
    </font>
    <font>
      <sz val="12"/>
      <name val="宋体"/>
      <charset val="134"/>
    </font>
    <font>
      <b/>
      <sz val="16"/>
      <color theme="1"/>
      <name val="宋体"/>
      <charset val="134"/>
      <scheme val="minor"/>
    </font>
    <font>
      <sz val="12"/>
      <color rgb="FFFF0000"/>
      <name val="宋体"/>
      <charset val="134"/>
      <scheme val="minor"/>
    </font>
    <font>
      <sz val="12"/>
      <color rgb="FFFF0000"/>
      <name val="宋体"/>
      <charset val="134"/>
    </font>
    <font>
      <b/>
      <sz val="11"/>
      <name val="宋体"/>
      <charset val="134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9"/>
      <name val="Tahoma"/>
      <charset val="134"/>
    </font>
    <font>
      <b/>
      <sz val="9"/>
      <name val="Tahoma"/>
      <charset val="134"/>
    </font>
    <font>
      <sz val="9"/>
      <name val="宋体"/>
      <charset val="134"/>
    </font>
    <font>
      <b/>
      <sz val="9"/>
      <name val="宋体"/>
      <charset val="134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8" fillId="1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20" borderId="12" applyNumberFormat="0" applyFont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27" fillId="17" borderId="13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8" fillId="36" borderId="14" applyNumberFormat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1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4" fillId="0" borderId="0">
      <alignment vertical="center"/>
    </xf>
  </cellStyleXfs>
  <cellXfs count="7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14" fontId="0" fillId="0" borderId="1" xfId="0" applyNumberFormat="1" applyBorder="1">
      <alignment vertical="center"/>
    </xf>
    <xf numFmtId="14" fontId="0" fillId="0" borderId="1" xfId="0" applyNumberFormat="1" applyFill="1" applyBorder="1">
      <alignment vertical="center"/>
    </xf>
    <xf numFmtId="0" fontId="0" fillId="0" borderId="1" xfId="0" applyBorder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177" fontId="0" fillId="0" borderId="1" xfId="0" applyNumberFormat="1" applyBorder="1">
      <alignment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2" fillId="0" borderId="0" xfId="0" applyFont="1">
      <alignment vertical="center"/>
    </xf>
    <xf numFmtId="0" fontId="4" fillId="2" borderId="0" xfId="0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43" fontId="0" fillId="0" borderId="1" xfId="8" applyBorder="1">
      <alignment vertical="center"/>
    </xf>
    <xf numFmtId="0" fontId="2" fillId="0" borderId="1" xfId="0" applyFont="1" applyFill="1" applyBorder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43" fontId="0" fillId="0" borderId="1" xfId="8" applyFill="1" applyBorder="1">
      <alignment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0" xfId="0" applyFont="1" applyFill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 applyProtection="1">
      <alignment vertical="center"/>
      <protection hidden="1"/>
    </xf>
    <xf numFmtId="0" fontId="0" fillId="0" borderId="0" xfId="0" applyFill="1" applyProtection="1">
      <alignment vertical="center"/>
      <protection hidden="1"/>
    </xf>
    <xf numFmtId="177" fontId="0" fillId="0" borderId="0" xfId="0" applyNumberFormat="1" applyFill="1" applyProtection="1">
      <alignment vertical="center"/>
      <protection hidden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 applyProtection="1">
      <alignment horizontal="center" vertical="center"/>
      <protection hidden="1"/>
    </xf>
    <xf numFmtId="177" fontId="1" fillId="0" borderId="0" xfId="0" applyNumberFormat="1" applyFont="1" applyFill="1" applyAlignment="1" applyProtection="1">
      <alignment horizontal="center" vertical="center"/>
      <protection hidden="1"/>
    </xf>
    <xf numFmtId="0" fontId="6" fillId="0" borderId="0" xfId="0" applyFont="1" applyFill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  <protection hidden="1"/>
    </xf>
    <xf numFmtId="0" fontId="0" fillId="0" borderId="1" xfId="0" applyFill="1" applyBorder="1" applyAlignment="1" applyProtection="1">
      <alignment horizontal="center" vertical="center" wrapText="1"/>
      <protection hidden="1"/>
    </xf>
    <xf numFmtId="0" fontId="2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  <protection hidden="1"/>
    </xf>
    <xf numFmtId="0" fontId="0" fillId="0" borderId="1" xfId="0" applyFill="1" applyBorder="1" applyProtection="1">
      <alignment vertical="center"/>
      <protection hidden="1"/>
    </xf>
    <xf numFmtId="177" fontId="0" fillId="0" borderId="1" xfId="0" applyNumberFormat="1" applyFill="1" applyBorder="1" applyAlignment="1" applyProtection="1">
      <alignment vertical="center"/>
      <protection hidden="1"/>
    </xf>
    <xf numFmtId="1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  <protection hidden="1"/>
    </xf>
    <xf numFmtId="14" fontId="0" fillId="0" borderId="1" xfId="0" applyNumberFormat="1" applyFill="1" applyBorder="1" applyProtection="1">
      <alignment vertical="center"/>
      <protection hidden="1"/>
    </xf>
    <xf numFmtId="177" fontId="0" fillId="0" borderId="1" xfId="0" applyNumberFormat="1" applyFill="1" applyBorder="1" applyProtection="1">
      <alignment vertical="center"/>
      <protection hidden="1"/>
    </xf>
    <xf numFmtId="14" fontId="4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 applyProtection="1">
      <alignment horizontal="center" vertical="center"/>
      <protection hidden="1"/>
    </xf>
    <xf numFmtId="0" fontId="0" fillId="0" borderId="4" xfId="0" applyFill="1" applyBorder="1" applyAlignment="1" applyProtection="1">
      <alignment horizontal="center" vertical="center"/>
      <protection hidden="1"/>
    </xf>
    <xf numFmtId="0" fontId="0" fillId="0" borderId="5" xfId="0" applyFill="1" applyBorder="1" applyAlignment="1" applyProtection="1">
      <alignment horizontal="center" vertical="center"/>
      <protection hidden="1"/>
    </xf>
    <xf numFmtId="0" fontId="0" fillId="0" borderId="6" xfId="0" applyFill="1" applyBorder="1" applyAlignment="1" applyProtection="1">
      <alignment horizontal="center" vertical="center"/>
      <protection hidden="1"/>
    </xf>
    <xf numFmtId="177" fontId="0" fillId="0" borderId="7" xfId="0" applyNumberFormat="1" applyFill="1" applyBorder="1" applyAlignment="1" applyProtection="1">
      <alignment vertical="center"/>
      <protection hidden="1"/>
    </xf>
    <xf numFmtId="0" fontId="0" fillId="0" borderId="3" xfId="0" applyFill="1" applyBorder="1" applyProtection="1">
      <alignment vertical="center"/>
      <protection hidden="1"/>
    </xf>
    <xf numFmtId="14" fontId="0" fillId="3" borderId="0" xfId="0" applyNumberFormat="1" applyFill="1" applyProtection="1">
      <alignment vertical="center"/>
      <protection hidden="1"/>
    </xf>
    <xf numFmtId="0" fontId="0" fillId="0" borderId="2" xfId="0" applyFill="1" applyBorder="1" applyAlignment="1" applyProtection="1">
      <alignment horizontal="center" vertical="center"/>
      <protection hidden="1"/>
    </xf>
    <xf numFmtId="0" fontId="0" fillId="0" borderId="3" xfId="0" applyFill="1" applyBorder="1" applyAlignment="1" applyProtection="1">
      <alignment horizontal="center" vertical="center"/>
      <protection hidden="1"/>
    </xf>
    <xf numFmtId="177" fontId="0" fillId="4" borderId="1" xfId="0" applyNumberFormat="1" applyFill="1" applyBorder="1" applyProtection="1">
      <alignment vertical="center"/>
      <protection hidden="1"/>
    </xf>
    <xf numFmtId="14" fontId="0" fillId="0" borderId="0" xfId="0" applyNumberFormat="1" applyFill="1">
      <alignment vertical="center"/>
    </xf>
    <xf numFmtId="0" fontId="4" fillId="2" borderId="0" xfId="0" applyFont="1" applyFill="1" applyAlignment="1" applyProtection="1">
      <alignment vertical="center"/>
      <protection hidden="1"/>
    </xf>
    <xf numFmtId="0" fontId="0" fillId="0" borderId="0" xfId="0" applyProtection="1">
      <alignment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6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center" vertical="center"/>
      <protection hidden="1"/>
    </xf>
    <xf numFmtId="176" fontId="8" fillId="2" borderId="1" xfId="0" applyNumberFormat="1" applyFont="1" applyFill="1" applyBorder="1" applyAlignment="1">
      <alignment horizontal="center" vertical="center" wrapText="1"/>
    </xf>
    <xf numFmtId="176" fontId="8" fillId="2" borderId="1" xfId="0" applyNumberFormat="1" applyFont="1" applyFill="1" applyBorder="1" applyAlignment="1" applyProtection="1">
      <alignment horizontal="center" vertical="center" wrapText="1"/>
      <protection hidden="1"/>
    </xf>
    <xf numFmtId="176" fontId="9" fillId="0" borderId="1" xfId="0" applyNumberFormat="1" applyFont="1" applyBorder="1" applyAlignment="1" applyProtection="1">
      <alignment vertical="center" wrapText="1"/>
      <protection hidden="1"/>
    </xf>
    <xf numFmtId="178" fontId="9" fillId="0" borderId="1" xfId="0" applyNumberFormat="1" applyFont="1" applyFill="1" applyBorder="1" applyAlignment="1" applyProtection="1">
      <alignment vertical="center" wrapText="1"/>
      <protection hidden="1"/>
    </xf>
    <xf numFmtId="0" fontId="4" fillId="4" borderId="1" xfId="0" applyFont="1" applyFill="1" applyBorder="1" applyAlignment="1" applyProtection="1">
      <alignment horizontal="right" vertical="center" wrapText="1"/>
      <protection hidden="1"/>
    </xf>
    <xf numFmtId="0" fontId="0" fillId="4" borderId="1" xfId="0" applyFill="1" applyBorder="1" applyProtection="1">
      <alignment vertical="center"/>
      <protection hidden="1"/>
    </xf>
    <xf numFmtId="14" fontId="2" fillId="5" borderId="0" xfId="0" applyNumberFormat="1" applyFont="1" applyFill="1" applyAlignment="1">
      <alignment horizontal="center" vertical="center"/>
    </xf>
    <xf numFmtId="176" fontId="9" fillId="0" borderId="1" xfId="0" applyNumberFormat="1" applyFont="1" applyBorder="1" applyAlignment="1">
      <alignment vertical="center" wrapText="1"/>
    </xf>
    <xf numFmtId="0" fontId="0" fillId="4" borderId="1" xfId="0" applyFill="1" applyBorder="1">
      <alignment vertical="center"/>
    </xf>
    <xf numFmtId="0" fontId="10" fillId="0" borderId="0" xfId="0" applyFont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10" xfId="47"/>
    <cellStyle name="40% - 强调文字颜色 6" xfId="48" builtinId="51"/>
    <cellStyle name="60% - 强调文字颜色 6" xfId="49" builtinId="52"/>
    <cellStyle name="常规 4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comments" Target="../comments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comments" Target="../comments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C8"/>
  <sheetViews>
    <sheetView workbookViewId="0">
      <selection activeCell="B5" sqref="B5"/>
    </sheetView>
  </sheetViews>
  <sheetFormatPr defaultColWidth="9" defaultRowHeight="13.5" outlineLevelRow="7" outlineLevelCol="2"/>
  <cols>
    <col min="1" max="1" width="4.25" customWidth="1"/>
  </cols>
  <sheetData>
    <row r="2" spans="1:2">
      <c r="A2" s="73" t="s">
        <v>0</v>
      </c>
      <c r="B2" s="73" t="s">
        <v>1</v>
      </c>
    </row>
    <row r="3" ht="14.25" spans="1:3">
      <c r="A3" s="73" t="s">
        <v>2</v>
      </c>
      <c r="B3" s="29" t="s">
        <v>3</v>
      </c>
      <c r="C3" s="21"/>
    </row>
    <row r="4" ht="14.25" spans="1:3">
      <c r="A4" s="73" t="s">
        <v>4</v>
      </c>
      <c r="B4" s="30" t="s">
        <v>5</v>
      </c>
      <c r="C4" s="21"/>
    </row>
    <row r="5" ht="14.25" spans="1:3">
      <c r="A5" s="73" t="s">
        <v>6</v>
      </c>
      <c r="B5" s="30" t="s">
        <v>7</v>
      </c>
      <c r="C5" s="21"/>
    </row>
    <row r="6" spans="1:2">
      <c r="A6" s="73" t="s">
        <v>8</v>
      </c>
      <c r="B6" s="73" t="s">
        <v>9</v>
      </c>
    </row>
    <row r="7" spans="1:2">
      <c r="A7" s="73" t="s">
        <v>10</v>
      </c>
      <c r="B7" s="73" t="s">
        <v>11</v>
      </c>
    </row>
    <row r="8" spans="1:2">
      <c r="A8" s="73" t="s">
        <v>12</v>
      </c>
      <c r="B8" s="73" t="s">
        <v>13</v>
      </c>
    </row>
  </sheetData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05"/>
  <sheetViews>
    <sheetView workbookViewId="0">
      <selection activeCell="D6" sqref="D6"/>
    </sheetView>
  </sheetViews>
  <sheetFormatPr defaultColWidth="9" defaultRowHeight="14.25"/>
  <cols>
    <col min="1" max="1" width="5.125" style="11" customWidth="1"/>
    <col min="2" max="2" width="7.375" style="12" customWidth="1"/>
    <col min="3" max="3" width="10.625" style="57" customWidth="1"/>
    <col min="4" max="4" width="12.625" style="57" customWidth="1"/>
    <col min="5" max="5" width="11.25" style="58" customWidth="1"/>
    <col min="6" max="6" width="12.625" style="58" customWidth="1"/>
    <col min="7" max="7" width="11.625" style="58" hidden="1" customWidth="1"/>
    <col min="8" max="9" width="14.125" style="58" customWidth="1"/>
    <col min="10" max="10" width="15" style="58" customWidth="1"/>
    <col min="11" max="11" width="12.625" style="58" customWidth="1"/>
    <col min="12" max="12" width="14" customWidth="1"/>
    <col min="13" max="13" width="9.375"/>
  </cols>
  <sheetData>
    <row r="1" ht="18.75" spans="1:12">
      <c r="A1" s="1" t="s">
        <v>14</v>
      </c>
      <c r="B1" s="1"/>
      <c r="C1" s="59"/>
      <c r="D1" s="59"/>
      <c r="E1" s="59"/>
      <c r="F1" s="59"/>
      <c r="G1" s="59"/>
      <c r="H1" s="59"/>
      <c r="I1" s="59"/>
      <c r="J1" s="59"/>
      <c r="K1" s="59"/>
      <c r="L1" s="1"/>
    </row>
    <row r="2" spans="1:1">
      <c r="A2" s="60" t="s">
        <v>15</v>
      </c>
    </row>
    <row r="3" spans="1:2">
      <c r="A3" s="60"/>
      <c r="B3" s="30" t="s">
        <v>16</v>
      </c>
    </row>
    <row r="4" spans="1:12">
      <c r="A4" s="61"/>
      <c r="B4" s="62"/>
      <c r="C4" s="63"/>
      <c r="D4" s="63"/>
      <c r="E4" s="63"/>
      <c r="F4" s="63"/>
      <c r="G4" s="63"/>
      <c r="H4" s="63"/>
      <c r="I4" s="63"/>
      <c r="J4" s="63"/>
      <c r="K4" s="63" t="s">
        <v>17</v>
      </c>
      <c r="L4" s="70">
        <v>43516</v>
      </c>
    </row>
    <row r="5" ht="36" customHeight="1" spans="1:12">
      <c r="A5" s="2" t="s">
        <v>18</v>
      </c>
      <c r="B5" s="64" t="s">
        <v>19</v>
      </c>
      <c r="C5" s="65" t="s">
        <v>20</v>
      </c>
      <c r="D5" s="65" t="s">
        <v>21</v>
      </c>
      <c r="E5" s="66" t="s">
        <v>22</v>
      </c>
      <c r="F5" s="66" t="s">
        <v>23</v>
      </c>
      <c r="G5" s="66" t="s">
        <v>24</v>
      </c>
      <c r="H5" s="67" t="s">
        <v>25</v>
      </c>
      <c r="I5" s="67" t="s">
        <v>26</v>
      </c>
      <c r="J5" s="67" t="s">
        <v>27</v>
      </c>
      <c r="K5" s="66" t="s">
        <v>28</v>
      </c>
      <c r="L5" s="71" t="s">
        <v>29</v>
      </c>
    </row>
    <row r="6" spans="1:12">
      <c r="A6" s="2">
        <v>1</v>
      </c>
      <c r="B6" s="7" t="s">
        <v>30</v>
      </c>
      <c r="C6" s="68">
        <f>ROUND(LOOKUP(1,0/(B6='1-12月应发工资'!$B$3:$B$9999),'1-12月应发工资'!$P$3:$P$9999),2)</f>
        <v>57077.01</v>
      </c>
      <c r="D6" s="68">
        <f>LOOKUP(1,0/(B6=扣除项目!$B$10:$B$10001),扣除项目!$Z$10:$Z$10001)</f>
        <v>15000</v>
      </c>
      <c r="E6" s="69">
        <f>ROUND(LOOKUP(1,0/(B6='1-12月预交个税'!$B$3:$B$10000),'1-12月预交个税'!$O$3:$O$10000),2)</f>
        <v>44.13</v>
      </c>
      <c r="F6" s="69">
        <f>ROUND(MAX((C6-D6-LOOKUP(1,0/(B6='1-12月社保'!$B$3:$B$10000),'1-12月社保'!$O$3:$O$10000)-LOOKUP(1,0/(B6='1-12月公积金'!$B$3:$B$10000),'1-12月公积金'!$O$3:$O$10000))*{0.03,0.1,0.2,0.25,0.3,0.35,0.45}-{0,2520,16920,31920,52920,85920,181920},0),2)</f>
        <v>1687.7</v>
      </c>
      <c r="G6" s="69">
        <f>F6-E6</f>
        <v>1643.57</v>
      </c>
      <c r="H6" s="69">
        <f>ROUND(VLOOKUP(B6,'1-12月应发工资'!$B$3:$O$10000,MONTH($L$4)+1,0),2)</f>
        <v>52167.03</v>
      </c>
      <c r="I6" s="69">
        <f>ROUND(VLOOKUP(B6,'1-12月社保'!B3:N10000,MONTH($L$4)+1,0),2)</f>
        <v>0</v>
      </c>
      <c r="J6" s="69">
        <f>ROUND(VLOOKUP(B6,'1-12月公积金'!B3:N10000,MONTH($L$4)+1,0),2)</f>
        <v>0</v>
      </c>
      <c r="K6" s="69">
        <f>IF(G6&gt;0,G6,0)</f>
        <v>1643.57</v>
      </c>
      <c r="L6" s="72">
        <f>H6-K6-I6-J6</f>
        <v>50523.46</v>
      </c>
    </row>
    <row r="7" spans="1:12">
      <c r="A7" s="2">
        <v>2</v>
      </c>
      <c r="B7" s="9" t="s">
        <v>31</v>
      </c>
      <c r="C7" s="68">
        <f>ROUND(LOOKUP(1,0/(B7='1-12月应发工资'!$B$3:$B$9999),'1-12月应发工资'!$P$3:$P$9999),2)</f>
        <v>51460.3</v>
      </c>
      <c r="D7" s="68">
        <f>LOOKUP(1,0/(B7=扣除项目!$B$10:$B$10001),扣除项目!$Z$10:$Z$10001)</f>
        <v>14800</v>
      </c>
      <c r="E7" s="69">
        <f>ROUND(LOOKUP(1,0/(B7='1-12月预交个税'!$B$3:$B$10000),'1-12月预交个税'!$O$3:$O$10000),2)</f>
        <v>12.17</v>
      </c>
      <c r="F7" s="69">
        <f>ROUND(MAX((C7-D7-LOOKUP(1,0/(B7='1-12月社保'!$B$3:$B$10000),'1-12月社保'!$O$3:$O$10000)-LOOKUP(1,0/(B7='1-12月公积金'!$B$3:$B$10000),'1-12月公积金'!$O$3:$O$10000))*{0.03,0.1,0.2,0.25,0.3,0.35,0.45}-{0,2520,16920,31920,52920,85920,181920},0),2)</f>
        <v>1146.03</v>
      </c>
      <c r="G7" s="69">
        <f t="shared" ref="G7:G38" si="0">F7-E7</f>
        <v>1133.86</v>
      </c>
      <c r="H7" s="69">
        <f>ROUND(VLOOKUP(B7,'1-12月应发工资'!$B$3:$O$10000,MONTH($L$4)+1,0),2)</f>
        <v>47615.47</v>
      </c>
      <c r="I7" s="69">
        <f>ROUND(VLOOKUP(B7,'1-12月社保'!B4:N10001,MONTH($L$4)+1,0),2)</f>
        <v>0</v>
      </c>
      <c r="J7" s="69">
        <f>ROUND(VLOOKUP(B7,'1-12月公积金'!B4:N10001,MONTH($L$4)+1,0),2)</f>
        <v>0</v>
      </c>
      <c r="K7" s="69">
        <f t="shared" ref="K7:K38" si="1">IF(G7&gt;0,G7,0)</f>
        <v>1133.86</v>
      </c>
      <c r="L7" s="72">
        <f t="shared" ref="L7:L38" si="2">H7-K7-I7-J7</f>
        <v>46481.61</v>
      </c>
    </row>
    <row r="8" spans="1:12">
      <c r="A8" s="2">
        <v>3</v>
      </c>
      <c r="B8" s="9" t="s">
        <v>32</v>
      </c>
      <c r="C8" s="68">
        <f>ROUND(LOOKUP(1,0/(B8='1-12月应发工资'!$B$3:$B$9999),'1-12月应发工资'!$P$3:$P$9999),2)</f>
        <v>45936.76</v>
      </c>
      <c r="D8" s="68">
        <f>LOOKUP(1,0/(B8=扣除项目!$B$10:$B$10001),扣除项目!$Z$10:$Z$10001)</f>
        <v>16000</v>
      </c>
      <c r="E8" s="69">
        <f>ROUND(LOOKUP(1,0/(B8='1-12月预交个税'!$B$3:$B$10000),'1-12月预交个税'!$O$3:$O$10000),2)</f>
        <v>18.8</v>
      </c>
      <c r="F8" s="69">
        <f>ROUND(MAX((C8-D8-LOOKUP(1,0/(B8='1-12月社保'!$B$3:$B$10000),'1-12月社保'!$O$3:$O$10000)-LOOKUP(1,0/(B8='1-12月公积金'!$B$3:$B$10000),'1-12月公积金'!$O$3:$O$10000))*{0.03,0.1,0.2,0.25,0.3,0.35,0.45}-{0,2520,16920,31920,52920,85920,181920},0),2)</f>
        <v>896.97</v>
      </c>
      <c r="G8" s="69">
        <f t="shared" si="0"/>
        <v>878.17</v>
      </c>
      <c r="H8" s="69">
        <f>ROUND(VLOOKUP(B8,'1-12月应发工资'!$B$3:$O$10000,MONTH($L$4)+1,0),2)</f>
        <v>41871.08</v>
      </c>
      <c r="I8" s="69">
        <f>ROUND(VLOOKUP(B8,'1-12月社保'!B5:N10002,MONTH($L$4)+1,0),2)</f>
        <v>0</v>
      </c>
      <c r="J8" s="69">
        <f>ROUND(VLOOKUP(B8,'1-12月公积金'!B5:N10002,MONTH($L$4)+1,0),2)</f>
        <v>0</v>
      </c>
      <c r="K8" s="69">
        <f t="shared" si="1"/>
        <v>878.17</v>
      </c>
      <c r="L8" s="72">
        <f t="shared" si="2"/>
        <v>40992.91</v>
      </c>
    </row>
    <row r="9" spans="1:12">
      <c r="A9" s="2">
        <v>4</v>
      </c>
      <c r="B9" s="7" t="s">
        <v>33</v>
      </c>
      <c r="C9" s="68">
        <f>ROUND(LOOKUP(1,0/(B9='1-12月应发工资'!$B$3:$B$9999),'1-12月应发工资'!$P$3:$P$9999),2)</f>
        <v>46434.14</v>
      </c>
      <c r="D9" s="68">
        <f>LOOKUP(1,0/(B9=扣除项目!$B$10:$B$10001),扣除项目!$Z$10:$Z$10001)</f>
        <v>13000</v>
      </c>
      <c r="E9" s="69">
        <f>ROUND(LOOKUP(1,0/(B9='1-12月预交个税'!$B$3:$B$10000),'1-12月预交个税'!$O$3:$O$10000),2)</f>
        <v>11.14</v>
      </c>
      <c r="F9" s="69">
        <f>ROUND(MAX((C9-D9-LOOKUP(1,0/(B9='1-12月社保'!$B$3:$B$10000),'1-12月社保'!$O$3:$O$10000)-LOOKUP(1,0/(B9='1-12月公积金'!$B$3:$B$10000),'1-12月公积金'!$O$3:$O$10000))*{0.03,0.1,0.2,0.25,0.3,0.35,0.45}-{0,2520,16920,31920,52920,85920,181920},0),2)</f>
        <v>1002.36</v>
      </c>
      <c r="G9" s="69">
        <f t="shared" si="0"/>
        <v>991.22</v>
      </c>
      <c r="H9" s="69">
        <f>ROUND(VLOOKUP(B9,'1-12月应发工资'!$B$3:$O$10000,MONTH($L$4)+1,0),2)</f>
        <v>42623.86</v>
      </c>
      <c r="I9" s="69">
        <f>ROUND(VLOOKUP(B9,'1-12月社保'!B6:N10003,MONTH($L$4)+1,0),2)</f>
        <v>0</v>
      </c>
      <c r="J9" s="69">
        <f>ROUND(VLOOKUP(B9,'1-12月公积金'!B6:N10003,MONTH($L$4)+1,0),2)</f>
        <v>0</v>
      </c>
      <c r="K9" s="69">
        <f t="shared" si="1"/>
        <v>991.22</v>
      </c>
      <c r="L9" s="72">
        <f t="shared" si="2"/>
        <v>41632.64</v>
      </c>
    </row>
    <row r="10" spans="1:12">
      <c r="A10" s="2">
        <v>5</v>
      </c>
      <c r="B10" s="9" t="s">
        <v>34</v>
      </c>
      <c r="C10" s="68">
        <f>ROUND(LOOKUP(1,0/(B10='1-12月应发工资'!$B$3:$B$9999),'1-12月应发工资'!$P$3:$P$9999),2)</f>
        <v>37032.79</v>
      </c>
      <c r="D10" s="68">
        <f>LOOKUP(1,0/(B10=扣除项目!$B$10:$B$10001),扣除项目!$Z$10:$Z$10001)</f>
        <v>14000</v>
      </c>
      <c r="E10" s="69">
        <f>ROUND(LOOKUP(1,0/(B10='1-12月预交个税'!$B$3:$B$10000),'1-12月预交个税'!$O$3:$O$10000),2)</f>
        <v>0</v>
      </c>
      <c r="F10" s="69">
        <f>ROUND(MAX((C10-D10-LOOKUP(1,0/(B10='1-12月社保'!$B$3:$B$10000),'1-12月社保'!$O$3:$O$10000)-LOOKUP(1,0/(B10='1-12月公积金'!$B$3:$B$10000),'1-12月公积金'!$O$3:$O$10000))*{0.03,0.1,0.2,0.25,0.3,0.35,0.45}-{0,2520,16920,31920,52920,85920,181920},0),2)</f>
        <v>690.98</v>
      </c>
      <c r="G10" s="69">
        <f t="shared" si="0"/>
        <v>690.98</v>
      </c>
      <c r="H10" s="69">
        <f>ROUND(VLOOKUP(B10,'1-12月应发工资'!$B$3:$O$10000,MONTH($L$4)+1,0),2)</f>
        <v>34610.9</v>
      </c>
      <c r="I10" s="69">
        <f>ROUND(VLOOKUP(B10,'1-12月社保'!B7:N10004,MONTH($L$4)+1,0),2)</f>
        <v>0</v>
      </c>
      <c r="J10" s="69">
        <f>ROUND(VLOOKUP(B10,'1-12月公积金'!B7:N10004,MONTH($L$4)+1,0),2)</f>
        <v>0</v>
      </c>
      <c r="K10" s="69">
        <f t="shared" si="1"/>
        <v>690.98</v>
      </c>
      <c r="L10" s="72">
        <f t="shared" si="2"/>
        <v>33919.92</v>
      </c>
    </row>
    <row r="11" spans="1:12">
      <c r="A11" s="2">
        <v>6</v>
      </c>
      <c r="B11" s="9" t="s">
        <v>35</v>
      </c>
      <c r="C11" s="68">
        <f>ROUND(LOOKUP(1,0/(B11='1-12月应发工资'!$B$3:$B$9999),'1-12月应发工资'!$P$3:$P$9999),2)</f>
        <v>34715.43</v>
      </c>
      <c r="D11" s="68">
        <f>LOOKUP(1,0/(B11=扣除项目!$B$10:$B$10001),扣除项目!$Z$10:$Z$10001)</f>
        <v>10000</v>
      </c>
      <c r="E11" s="69">
        <f>ROUND(LOOKUP(1,0/(B11='1-12月预交个税'!$B$3:$B$10000),'1-12月预交个税'!$O$3:$O$10000),2)</f>
        <v>0</v>
      </c>
      <c r="F11" s="69">
        <f>ROUND(MAX((C11-D11-LOOKUP(1,0/(B11='1-12月社保'!$B$3:$B$10000),'1-12月社保'!$O$3:$O$10000)-LOOKUP(1,0/(B11='1-12月公积金'!$B$3:$B$10000),'1-12月公积金'!$O$3:$O$10000))*{0.03,0.1,0.2,0.25,0.3,0.35,0.45}-{0,2520,16920,31920,52920,85920,181920},0),2)</f>
        <v>741.46</v>
      </c>
      <c r="G11" s="69">
        <f t="shared" si="0"/>
        <v>741.46</v>
      </c>
      <c r="H11" s="69">
        <f>ROUND(VLOOKUP(B11,'1-12月应发工资'!$B$3:$O$10000,MONTH($L$4)+1,0),2)</f>
        <v>33599.35</v>
      </c>
      <c r="I11" s="69">
        <f>ROUND(VLOOKUP(B11,'1-12月社保'!B8:N10005,MONTH($L$4)+1,0),2)</f>
        <v>0</v>
      </c>
      <c r="J11" s="69">
        <f>ROUND(VLOOKUP(B11,'1-12月公积金'!B8:N10005,MONTH($L$4)+1,0),2)</f>
        <v>0</v>
      </c>
      <c r="K11" s="69">
        <f t="shared" si="1"/>
        <v>741.46</v>
      </c>
      <c r="L11" s="72">
        <f t="shared" si="2"/>
        <v>32857.89</v>
      </c>
    </row>
    <row r="12" spans="1:12">
      <c r="A12" s="2">
        <v>7</v>
      </c>
      <c r="B12" s="7" t="s">
        <v>36</v>
      </c>
      <c r="C12" s="68">
        <f>ROUND(LOOKUP(1,0/(B12='1-12月应发工资'!$B$3:$B$9999),'1-12月应发工资'!$P$3:$P$9999),2)</f>
        <v>36142.79</v>
      </c>
      <c r="D12" s="68">
        <f>LOOKUP(1,0/(B12=扣除项目!$B$10:$B$10001),扣除项目!$Z$10:$Z$10001)</f>
        <v>10000</v>
      </c>
      <c r="E12" s="69">
        <f>ROUND(LOOKUP(1,0/(B12='1-12月预交个税'!$B$3:$B$10000),'1-12月预交个税'!$O$3:$O$10000),2)</f>
        <v>0</v>
      </c>
      <c r="F12" s="69">
        <f>ROUND(MAX((C12-D12-LOOKUP(1,0/(B12='1-12月社保'!$B$3:$B$10000),'1-12月社保'!$O$3:$O$10000)-LOOKUP(1,0/(B12='1-12月公积金'!$B$3:$B$10000),'1-12月公积金'!$O$3:$O$10000))*{0.03,0.1,0.2,0.25,0.3,0.35,0.45}-{0,2520,16920,31920,52920,85920,181920},0),2)</f>
        <v>784.28</v>
      </c>
      <c r="G12" s="69">
        <f t="shared" si="0"/>
        <v>784.28</v>
      </c>
      <c r="H12" s="69">
        <f>ROUND(VLOOKUP(B12,'1-12月应发工资'!$B$3:$O$10000,MONTH($L$4)+1,0),2)</f>
        <v>34174.07</v>
      </c>
      <c r="I12" s="69">
        <f>ROUND(VLOOKUP(B12,'1-12月社保'!B9:N10006,MONTH($L$4)+1,0),2)</f>
        <v>0</v>
      </c>
      <c r="J12" s="69">
        <f>ROUND(VLOOKUP(B12,'1-12月公积金'!B9:N10006,MONTH($L$4)+1,0),2)</f>
        <v>0</v>
      </c>
      <c r="K12" s="69">
        <f t="shared" si="1"/>
        <v>784.28</v>
      </c>
      <c r="L12" s="72">
        <f t="shared" si="2"/>
        <v>33389.79</v>
      </c>
    </row>
    <row r="13" spans="1:12">
      <c r="A13" s="2">
        <v>8</v>
      </c>
      <c r="B13" s="9" t="s">
        <v>37</v>
      </c>
      <c r="C13" s="68">
        <f>ROUND(LOOKUP(1,0/(B13='1-12月应发工资'!$B$3:$B$9999),'1-12月应发工资'!$P$3:$P$9999),2)</f>
        <v>20039</v>
      </c>
      <c r="D13" s="68">
        <f>LOOKUP(1,0/(B13=扣除项目!$B$10:$B$10001),扣除项目!$Z$10:$Z$10001)</f>
        <v>10000</v>
      </c>
      <c r="E13" s="69">
        <f>ROUND(LOOKUP(1,0/(B13='1-12月预交个税'!$B$3:$B$10000),'1-12月预交个税'!$O$3:$O$10000),2)</f>
        <v>0</v>
      </c>
      <c r="F13" s="69">
        <f>ROUND(MAX((C13-D13-LOOKUP(1,0/(B13='1-12月社保'!$B$3:$B$10000),'1-12月社保'!$O$3:$O$10000)-LOOKUP(1,0/(B13='1-12月公积金'!$B$3:$B$10000),'1-12月公积金'!$O$3:$O$10000))*{0.03,0.1,0.2,0.25,0.3,0.35,0.45}-{0,2520,16920,31920,52920,85920,181920},0),2)</f>
        <v>301.17</v>
      </c>
      <c r="G13" s="69">
        <f t="shared" si="0"/>
        <v>301.17</v>
      </c>
      <c r="H13" s="69">
        <f>ROUND(VLOOKUP(B13,'1-12月应发工资'!$B$3:$O$10000,MONTH($L$4)+1,0),2)</f>
        <v>20000</v>
      </c>
      <c r="I13" s="69">
        <f>ROUND(VLOOKUP(B13,'1-12月社保'!B10:N10007,MONTH($L$4)+1,0),2)</f>
        <v>0</v>
      </c>
      <c r="J13" s="69">
        <f>ROUND(VLOOKUP(B13,'1-12月公积金'!B10:N10007,MONTH($L$4)+1,0),2)</f>
        <v>0</v>
      </c>
      <c r="K13" s="69">
        <f t="shared" si="1"/>
        <v>301.17</v>
      </c>
      <c r="L13" s="72">
        <f t="shared" si="2"/>
        <v>19698.83</v>
      </c>
    </row>
    <row r="14" spans="1:12">
      <c r="A14" s="2">
        <v>9</v>
      </c>
      <c r="B14" s="9" t="s">
        <v>38</v>
      </c>
      <c r="C14" s="68">
        <f>ROUND(LOOKUP(1,0/(B14='1-12月应发工资'!$B$3:$B$9999),'1-12月应发工资'!$P$3:$P$9999),2)</f>
        <v>20039</v>
      </c>
      <c r="D14" s="68">
        <f>LOOKUP(1,0/(B14=扣除项目!$B$10:$B$10001),扣除项目!$Z$10:$Z$10001)</f>
        <v>10000</v>
      </c>
      <c r="E14" s="69">
        <f>ROUND(LOOKUP(1,0/(B14='1-12月预交个税'!$B$3:$B$10000),'1-12月预交个税'!$O$3:$O$10000),2)</f>
        <v>0</v>
      </c>
      <c r="F14" s="69">
        <f>ROUND(MAX((C14-D14-LOOKUP(1,0/(B14='1-12月社保'!$B$3:$B$10000),'1-12月社保'!$O$3:$O$10000)-LOOKUP(1,0/(B14='1-12月公积金'!$B$3:$B$10000),'1-12月公积金'!$O$3:$O$10000))*{0.03,0.1,0.2,0.25,0.3,0.35,0.45}-{0,2520,16920,31920,52920,85920,181920},0),2)</f>
        <v>301.17</v>
      </c>
      <c r="G14" s="69">
        <f t="shared" si="0"/>
        <v>301.17</v>
      </c>
      <c r="H14" s="69">
        <f>ROUND(VLOOKUP(B14,'1-12月应发工资'!$B$3:$O$10000,MONTH($L$4)+1,0),2)</f>
        <v>20000</v>
      </c>
      <c r="I14" s="69">
        <f>ROUND(VLOOKUP(B14,'1-12月社保'!B11:N10008,MONTH($L$4)+1,0),2)</f>
        <v>0</v>
      </c>
      <c r="J14" s="69">
        <f>ROUND(VLOOKUP(B14,'1-12月公积金'!B11:N10008,MONTH($L$4)+1,0),2)</f>
        <v>0</v>
      </c>
      <c r="K14" s="69">
        <f t="shared" si="1"/>
        <v>301.17</v>
      </c>
      <c r="L14" s="72">
        <f t="shared" si="2"/>
        <v>19698.83</v>
      </c>
    </row>
    <row r="15" spans="1:12">
      <c r="A15" s="2">
        <v>10</v>
      </c>
      <c r="B15" s="7" t="s">
        <v>39</v>
      </c>
      <c r="C15" s="68">
        <f>ROUND(LOOKUP(1,0/(B15='1-12月应发工资'!$B$3:$B$9999),'1-12月应发工资'!$P$3:$P$9999),2)</f>
        <v>21039</v>
      </c>
      <c r="D15" s="68">
        <f>LOOKUP(1,0/(B15=扣除项目!$B$10:$B$10001),扣除项目!$Z$10:$Z$10001)</f>
        <v>10000</v>
      </c>
      <c r="E15" s="69">
        <f>ROUND(LOOKUP(1,0/(B15='1-12月预交个税'!$B$3:$B$10000),'1-12月预交个税'!$O$3:$O$10000),2)</f>
        <v>0</v>
      </c>
      <c r="F15" s="69">
        <f>ROUND(MAX((C15-D15-LOOKUP(1,0/(B15='1-12月社保'!$B$3:$B$10000),'1-12月社保'!$O$3:$O$10000)-LOOKUP(1,0/(B15='1-12月公积金'!$B$3:$B$10000),'1-12月公积金'!$O$3:$O$10000))*{0.03,0.1,0.2,0.25,0.3,0.35,0.45}-{0,2520,16920,31920,52920,85920,181920},0),2)</f>
        <v>331.17</v>
      </c>
      <c r="G15" s="69">
        <f t="shared" si="0"/>
        <v>331.17</v>
      </c>
      <c r="H15" s="69">
        <f>ROUND(VLOOKUP(B15,'1-12月应发工资'!$B$3:$O$10000,MONTH($L$4)+1,0),2)</f>
        <v>20000</v>
      </c>
      <c r="I15" s="69">
        <f>ROUND(VLOOKUP(B15,'1-12月社保'!B12:N10009,MONTH($L$4)+1,0),2)</f>
        <v>0</v>
      </c>
      <c r="J15" s="69">
        <f>ROUND(VLOOKUP(B15,'1-12月公积金'!B12:N10009,MONTH($L$4)+1,0),2)</f>
        <v>0</v>
      </c>
      <c r="K15" s="69">
        <f t="shared" si="1"/>
        <v>331.17</v>
      </c>
      <c r="L15" s="72">
        <f t="shared" si="2"/>
        <v>19668.83</v>
      </c>
    </row>
    <row r="16" spans="1:12">
      <c r="A16" s="2">
        <v>11</v>
      </c>
      <c r="B16" s="9" t="s">
        <v>40</v>
      </c>
      <c r="C16" s="68">
        <f>ROUND(LOOKUP(1,0/(B16='1-12月应发工资'!$B$3:$B$9999),'1-12月应发工资'!$P$3:$P$9999),2)</f>
        <v>21039</v>
      </c>
      <c r="D16" s="68">
        <f>LOOKUP(1,0/(B16=扣除项目!$B$10:$B$10001),扣除项目!$Z$10:$Z$10001)</f>
        <v>10000</v>
      </c>
      <c r="E16" s="69">
        <f>ROUND(LOOKUP(1,0/(B16='1-12月预交个税'!$B$3:$B$10000),'1-12月预交个税'!$O$3:$O$10000),2)</f>
        <v>0</v>
      </c>
      <c r="F16" s="69">
        <f>ROUND(MAX((C16-D16-LOOKUP(1,0/(B16='1-12月社保'!$B$3:$B$10000),'1-12月社保'!$O$3:$O$10000)-LOOKUP(1,0/(B16='1-12月公积金'!$B$3:$B$10000),'1-12月公积金'!$O$3:$O$10000))*{0.03,0.1,0.2,0.25,0.3,0.35,0.45}-{0,2520,16920,31920,52920,85920,181920},0),2)</f>
        <v>331.17</v>
      </c>
      <c r="G16" s="69">
        <f t="shared" si="0"/>
        <v>331.17</v>
      </c>
      <c r="H16" s="69">
        <f>ROUND(VLOOKUP(B16,'1-12月应发工资'!$B$3:$O$10000,MONTH($L$4)+1,0),2)</f>
        <v>20000</v>
      </c>
      <c r="I16" s="69">
        <f>ROUND(VLOOKUP(B16,'1-12月社保'!B13:N10010,MONTH($L$4)+1,0),2)</f>
        <v>0</v>
      </c>
      <c r="J16" s="69">
        <f>ROUND(VLOOKUP(B16,'1-12月公积金'!B13:N10010,MONTH($L$4)+1,0),2)</f>
        <v>0</v>
      </c>
      <c r="K16" s="69">
        <f t="shared" si="1"/>
        <v>331.17</v>
      </c>
      <c r="L16" s="72">
        <f t="shared" si="2"/>
        <v>19668.83</v>
      </c>
    </row>
    <row r="17" spans="1:12">
      <c r="A17" s="2">
        <v>12</v>
      </c>
      <c r="B17" s="7" t="s">
        <v>41</v>
      </c>
      <c r="C17" s="68">
        <f>ROUND(LOOKUP(1,0/(B17='1-12月应发工资'!$B$3:$B$9999),'1-12月应发工资'!$P$3:$P$9999),2)</f>
        <v>21039</v>
      </c>
      <c r="D17" s="68">
        <f>LOOKUP(1,0/(B17=扣除项目!$B$10:$B$10001),扣除项目!$Z$10:$Z$10001)</f>
        <v>10000</v>
      </c>
      <c r="E17" s="69">
        <f>ROUND(LOOKUP(1,0/(B17='1-12月预交个税'!$B$3:$B$10000),'1-12月预交个税'!$O$3:$O$10000),2)</f>
        <v>0</v>
      </c>
      <c r="F17" s="69">
        <f>ROUND(MAX((C17-D17-LOOKUP(1,0/(B17='1-12月社保'!$B$3:$B$10000),'1-12月社保'!$O$3:$O$10000)-LOOKUP(1,0/(B17='1-12月公积金'!$B$3:$B$10000),'1-12月公积金'!$O$3:$O$10000))*{0.03,0.1,0.2,0.25,0.3,0.35,0.45}-{0,2520,16920,31920,52920,85920,181920},0),2)</f>
        <v>331.17</v>
      </c>
      <c r="G17" s="69">
        <f t="shared" si="0"/>
        <v>331.17</v>
      </c>
      <c r="H17" s="69">
        <f>ROUND(VLOOKUP(B17,'1-12月应发工资'!$B$3:$O$10000,MONTH($L$4)+1,0),2)</f>
        <v>20000</v>
      </c>
      <c r="I17" s="69">
        <f>ROUND(VLOOKUP(B17,'1-12月社保'!B14:N10011,MONTH($L$4)+1,0),2)</f>
        <v>0</v>
      </c>
      <c r="J17" s="69">
        <f>ROUND(VLOOKUP(B17,'1-12月公积金'!B14:N10011,MONTH($L$4)+1,0),2)</f>
        <v>0</v>
      </c>
      <c r="K17" s="69">
        <f t="shared" si="1"/>
        <v>331.17</v>
      </c>
      <c r="L17" s="72">
        <f t="shared" si="2"/>
        <v>19668.83</v>
      </c>
    </row>
    <row r="18" spans="1:12">
      <c r="A18" s="2">
        <v>13</v>
      </c>
      <c r="B18" s="9" t="s">
        <v>42</v>
      </c>
      <c r="C18" s="68">
        <f>ROUND(LOOKUP(1,0/(B18='1-12月应发工资'!$B$3:$B$9999),'1-12月应发工资'!$P$3:$P$9999),2)</f>
        <v>20139</v>
      </c>
      <c r="D18" s="68">
        <f>LOOKUP(1,0/(B18=扣除项目!$B$10:$B$10001),扣除项目!$Z$10:$Z$10001)</f>
        <v>10000</v>
      </c>
      <c r="E18" s="69">
        <f>ROUND(LOOKUP(1,0/(B18='1-12月预交个税'!$B$3:$B$10000),'1-12月预交个税'!$O$3:$O$10000),2)</f>
        <v>0</v>
      </c>
      <c r="F18" s="69">
        <f>ROUND(MAX((C18-D18-LOOKUP(1,0/(B18='1-12月社保'!$B$3:$B$10000),'1-12月社保'!$O$3:$O$10000)-LOOKUP(1,0/(B18='1-12月公积金'!$B$3:$B$10000),'1-12月公积金'!$O$3:$O$10000))*{0.03,0.1,0.2,0.25,0.3,0.35,0.45}-{0,2520,16920,31920,52920,85920,181920},0),2)</f>
        <v>304.17</v>
      </c>
      <c r="G18" s="69">
        <f t="shared" si="0"/>
        <v>304.17</v>
      </c>
      <c r="H18" s="69">
        <f>ROUND(VLOOKUP(B18,'1-12月应发工资'!$B$3:$O$10000,MONTH($L$4)+1,0),2)</f>
        <v>20000</v>
      </c>
      <c r="I18" s="69">
        <f>ROUND(VLOOKUP(B18,'1-12月社保'!B15:N10012,MONTH($L$4)+1,0),2)</f>
        <v>0</v>
      </c>
      <c r="J18" s="69">
        <f>ROUND(VLOOKUP(B18,'1-12月公积金'!B15:N10012,MONTH($L$4)+1,0),2)</f>
        <v>0</v>
      </c>
      <c r="K18" s="69">
        <f t="shared" si="1"/>
        <v>304.17</v>
      </c>
      <c r="L18" s="72">
        <f t="shared" si="2"/>
        <v>19695.83</v>
      </c>
    </row>
    <row r="19" spans="1:12">
      <c r="A19" s="2">
        <v>14</v>
      </c>
      <c r="B19" s="9" t="s">
        <v>43</v>
      </c>
      <c r="C19" s="68">
        <f>ROUND(LOOKUP(1,0/(B19='1-12月应发工资'!$B$3:$B$9999),'1-12月应发工资'!$P$3:$P$9999),2)</f>
        <v>20139</v>
      </c>
      <c r="D19" s="68">
        <f>LOOKUP(1,0/(B19=扣除项目!$B$10:$B$10001),扣除项目!$Z$10:$Z$10001)</f>
        <v>10000</v>
      </c>
      <c r="E19" s="69">
        <f>ROUND(LOOKUP(1,0/(B19='1-12月预交个税'!$B$3:$B$10000),'1-12月预交个税'!$O$3:$O$10000),2)</f>
        <v>0</v>
      </c>
      <c r="F19" s="69">
        <f>ROUND(MAX((C19-D19-LOOKUP(1,0/(B19='1-12月社保'!$B$3:$B$10000),'1-12月社保'!$O$3:$O$10000)-LOOKUP(1,0/(B19='1-12月公积金'!$B$3:$B$10000),'1-12月公积金'!$O$3:$O$10000))*{0.03,0.1,0.2,0.25,0.3,0.35,0.45}-{0,2520,16920,31920,52920,85920,181920},0),2)</f>
        <v>304.17</v>
      </c>
      <c r="G19" s="69">
        <f t="shared" si="0"/>
        <v>304.17</v>
      </c>
      <c r="H19" s="69">
        <f>ROUND(VLOOKUP(B19,'1-12月应发工资'!$B$3:$O$10000,MONTH($L$4)+1,0),2)</f>
        <v>20000</v>
      </c>
      <c r="I19" s="69">
        <f>ROUND(VLOOKUP(B19,'1-12月社保'!B16:N10013,MONTH($L$4)+1,0),2)</f>
        <v>0</v>
      </c>
      <c r="J19" s="69">
        <f>ROUND(VLOOKUP(B19,'1-12月公积金'!B16:N10013,MONTH($L$4)+1,0),2)</f>
        <v>0</v>
      </c>
      <c r="K19" s="69">
        <f t="shared" si="1"/>
        <v>304.17</v>
      </c>
      <c r="L19" s="72">
        <f t="shared" si="2"/>
        <v>19695.83</v>
      </c>
    </row>
    <row r="20" s="10" customFormat="1" spans="1:12">
      <c r="A20" s="16">
        <v>15</v>
      </c>
      <c r="B20" s="7" t="s">
        <v>44</v>
      </c>
      <c r="C20" s="68">
        <f>ROUND(LOOKUP(1,0/(B20='1-12月应发工资'!$B$3:$B$9999),'1-12月应发工资'!$P$3:$P$9999),2)</f>
        <v>72542.16</v>
      </c>
      <c r="D20" s="68">
        <f>LOOKUP(1,0/(B20=扣除项目!$B$10:$B$10001),扣除项目!$Z$10:$Z$10001)</f>
        <v>12000</v>
      </c>
      <c r="E20" s="69">
        <f>ROUND(LOOKUP(1,0/(B20='1-12月预交个税'!$B$3:$B$10000),'1-12月预交个税'!$O$3:$O$10000),2)</f>
        <v>0</v>
      </c>
      <c r="F20" s="69">
        <f>ROUND(MAX((C20-D20-LOOKUP(1,0/(B20='1-12月社保'!$B$3:$B$10000),'1-12月社保'!$O$3:$O$10000)-LOOKUP(1,0/(B20='1-12月公积金'!$B$3:$B$10000),'1-12月公积金'!$O$3:$O$10000))*{0.03,0.1,0.2,0.25,0.3,0.35,0.45}-{0,2520,16920,31920,52920,85920,181920},0),2)</f>
        <v>3534.22</v>
      </c>
      <c r="G20" s="69">
        <f t="shared" si="0"/>
        <v>3534.22</v>
      </c>
      <c r="H20" s="69">
        <f>ROUND(VLOOKUP(B20,'1-12月应发工资'!$B$3:$O$10000,MONTH($L$4)+1,0),2)</f>
        <v>70816.08</v>
      </c>
      <c r="I20" s="69">
        <f>ROUND(VLOOKUP(B20,'1-12月社保'!B17:N10014,MONTH($L$4)+1,0),2)</f>
        <v>0</v>
      </c>
      <c r="J20" s="69">
        <f>ROUND(VLOOKUP(B20,'1-12月公积金'!B17:N10014,MONTH($L$4)+1,0),2)</f>
        <v>0</v>
      </c>
      <c r="K20" s="69">
        <f t="shared" si="1"/>
        <v>3534.22</v>
      </c>
      <c r="L20" s="72">
        <f t="shared" si="2"/>
        <v>67281.86</v>
      </c>
    </row>
    <row r="21" s="10" customFormat="1" spans="1:12">
      <c r="A21" s="16">
        <v>16</v>
      </c>
      <c r="B21" s="9" t="s">
        <v>45</v>
      </c>
      <c r="C21" s="68">
        <f>ROUND(LOOKUP(1,0/(B21='1-12月应发工资'!$B$3:$B$9999),'1-12月应发工资'!$P$3:$P$9999),2)</f>
        <v>48992.74</v>
      </c>
      <c r="D21" s="68">
        <f>LOOKUP(1,0/(B21=扣除项目!$B$10:$B$10001),扣除项目!$Z$10:$Z$10001)</f>
        <v>10000</v>
      </c>
      <c r="E21" s="69">
        <f>ROUND(LOOKUP(1,0/(B21='1-12月预交个税'!$B$3:$B$10000),'1-12月预交个税'!$O$3:$O$10000),2)</f>
        <v>78.56</v>
      </c>
      <c r="F21" s="69">
        <f>ROUND(MAX((C21-D21-LOOKUP(1,0/(B21='1-12月社保'!$B$3:$B$10000),'1-12月社保'!$O$3:$O$10000)-LOOKUP(1,0/(B21='1-12月公积金'!$B$3:$B$10000),'1-12月公积金'!$O$3:$O$10000))*{0.03,0.1,0.2,0.25,0.3,0.35,0.45}-{0,2520,16920,31920,52920,85920,181920},0),2)</f>
        <v>1363.56</v>
      </c>
      <c r="G21" s="69">
        <f t="shared" si="0"/>
        <v>1285</v>
      </c>
      <c r="H21" s="69">
        <f>ROUND(VLOOKUP(B21,'1-12月应发工资'!$B$3:$O$10000,MONTH($L$4)+1,0),2)</f>
        <v>42934.92</v>
      </c>
      <c r="I21" s="69">
        <f>ROUND(VLOOKUP(B21,'1-12月社保'!B18:N10015,MONTH($L$4)+1,0),2)</f>
        <v>0</v>
      </c>
      <c r="J21" s="69">
        <f>ROUND(VLOOKUP(B21,'1-12月公积金'!B18:N10015,MONTH($L$4)+1,0),2)</f>
        <v>0</v>
      </c>
      <c r="K21" s="69">
        <f t="shared" si="1"/>
        <v>1285</v>
      </c>
      <c r="L21" s="72">
        <f t="shared" si="2"/>
        <v>41649.92</v>
      </c>
    </row>
    <row r="22" s="10" customFormat="1" spans="1:12">
      <c r="A22" s="16">
        <v>17</v>
      </c>
      <c r="B22" s="9" t="s">
        <v>46</v>
      </c>
      <c r="C22" s="68">
        <f>ROUND(LOOKUP(1,0/(B22='1-12月应发工资'!$B$3:$B$9999),'1-12月应发工资'!$P$3:$P$9999),2)</f>
        <v>30665.99</v>
      </c>
      <c r="D22" s="68">
        <f>LOOKUP(1,0/(B22=扣除项目!$B$10:$B$10001),扣除项目!$Z$10:$Z$10001)</f>
        <v>10000</v>
      </c>
      <c r="E22" s="69">
        <f>ROUND(LOOKUP(1,0/(B22='1-12月预交个税'!$B$3:$B$10000),'1-12月预交个税'!$O$3:$O$10000),2)</f>
        <v>0</v>
      </c>
      <c r="F22" s="69">
        <f>ROUND(MAX((C22-D22-LOOKUP(1,0/(B22='1-12月社保'!$B$3:$B$10000),'1-12月社保'!$O$3:$O$10000)-LOOKUP(1,0/(B22='1-12月公积金'!$B$3:$B$10000),'1-12月公积金'!$O$3:$O$10000))*{0.03,0.1,0.2,0.25,0.3,0.35,0.45}-{0,2520,16920,31920,52920,85920,181920},0),2)</f>
        <v>619.98</v>
      </c>
      <c r="G22" s="69">
        <f t="shared" si="0"/>
        <v>619.98</v>
      </c>
      <c r="H22" s="69">
        <f>ROUND(VLOOKUP(B22,'1-12月应发工资'!$B$3:$O$10000,MONTH($L$4)+1,0),2)</f>
        <v>28707.65</v>
      </c>
      <c r="I22" s="69">
        <f>ROUND(VLOOKUP(B22,'1-12月社保'!B19:N10016,MONTH($L$4)+1,0),2)</f>
        <v>0</v>
      </c>
      <c r="J22" s="69">
        <f>ROUND(VLOOKUP(B22,'1-12月公积金'!B19:N10016,MONTH($L$4)+1,0),2)</f>
        <v>0</v>
      </c>
      <c r="K22" s="69">
        <f t="shared" si="1"/>
        <v>619.98</v>
      </c>
      <c r="L22" s="72">
        <f t="shared" si="2"/>
        <v>28087.67</v>
      </c>
    </row>
    <row r="23" s="10" customFormat="1" spans="1:12">
      <c r="A23" s="16">
        <v>18</v>
      </c>
      <c r="B23" s="7" t="s">
        <v>47</v>
      </c>
      <c r="C23" s="68">
        <f>ROUND(LOOKUP(1,0/(B23='1-12月应发工资'!$B$3:$B$9999),'1-12月应发工资'!$P$3:$P$9999),2)</f>
        <v>103204.86</v>
      </c>
      <c r="D23" s="68">
        <f>LOOKUP(1,0/(B23=扣除项目!$B$10:$B$10001),扣除项目!$Z$10:$Z$10001)</f>
        <v>12000</v>
      </c>
      <c r="E23" s="69">
        <f>ROUND(LOOKUP(1,0/(B23='1-12月预交个税'!$B$3:$B$10000),'1-12月预交个税'!$O$3:$O$10000),2)</f>
        <v>7421.34</v>
      </c>
      <c r="F23" s="69">
        <f>ROUND(MAX((C23-D23-LOOKUP(1,0/(B23='1-12月社保'!$B$3:$B$10000),'1-12月社保'!$O$3:$O$10000)-LOOKUP(1,0/(B23='1-12月公积金'!$B$3:$B$10000),'1-12月公积金'!$O$3:$O$10000))*{0.03,0.1,0.2,0.25,0.3,0.35,0.45}-{0,2520,16920,31920,52920,85920,181920},0),2)</f>
        <v>5116.22</v>
      </c>
      <c r="G23" s="69">
        <f t="shared" si="0"/>
        <v>-2305.12</v>
      </c>
      <c r="H23" s="69">
        <f>ROUND(VLOOKUP(B23,'1-12月应发工资'!$B$3:$O$10000,MONTH($L$4)+1,0),2)</f>
        <v>25415.38</v>
      </c>
      <c r="I23" s="69">
        <f>ROUND(VLOOKUP(B23,'1-12月社保'!B20:N10017,MONTH($L$4)+1,0),2)</f>
        <v>0</v>
      </c>
      <c r="J23" s="69">
        <f>ROUND(VLOOKUP(B23,'1-12月公积金'!B20:N10017,MONTH($L$4)+1,0),2)</f>
        <v>0</v>
      </c>
      <c r="K23" s="69">
        <f t="shared" si="1"/>
        <v>0</v>
      </c>
      <c r="L23" s="72">
        <f t="shared" si="2"/>
        <v>25415.38</v>
      </c>
    </row>
    <row r="24" spans="1:12">
      <c r="A24" s="2">
        <v>19</v>
      </c>
      <c r="B24" s="9" t="s">
        <v>48</v>
      </c>
      <c r="C24" s="68">
        <f>ROUND(LOOKUP(1,0/(B24='1-12月应发工资'!$B$3:$B$9999),'1-12月应发工资'!$P$3:$P$9999),2)</f>
        <v>28176.42</v>
      </c>
      <c r="D24" s="68">
        <f>LOOKUP(1,0/(B24=扣除项目!$B$10:$B$10001),扣除项目!$Z$10:$Z$10001)</f>
        <v>10000</v>
      </c>
      <c r="E24" s="69">
        <f>ROUND(LOOKUP(1,0/(B24='1-12月预交个税'!$B$3:$B$10000),'1-12月预交个税'!$O$3:$O$10000),2)</f>
        <v>0</v>
      </c>
      <c r="F24" s="69">
        <f>ROUND(MAX((C24-D24-LOOKUP(1,0/(B24='1-12月社保'!$B$3:$B$10000),'1-12月社保'!$O$3:$O$10000)-LOOKUP(1,0/(B24='1-12月公积金'!$B$3:$B$10000),'1-12月公积金'!$O$3:$O$10000))*{0.03,0.1,0.2,0.25,0.3,0.35,0.45}-{0,2520,16920,31920,52920,85920,181920},0),2)</f>
        <v>545.29</v>
      </c>
      <c r="G24" s="69">
        <f t="shared" si="0"/>
        <v>545.29</v>
      </c>
      <c r="H24" s="69">
        <f>ROUND(VLOOKUP(B24,'1-12月应发工资'!$B$3:$O$10000,MONTH($L$4)+1,0),2)</f>
        <v>26982.17</v>
      </c>
      <c r="I24" s="69">
        <f>ROUND(VLOOKUP(B24,'1-12月社保'!B21:N10018,MONTH($L$4)+1,0),2)</f>
        <v>0</v>
      </c>
      <c r="J24" s="69">
        <f>ROUND(VLOOKUP(B24,'1-12月公积金'!B21:N10018,MONTH($L$4)+1,0),2)</f>
        <v>0</v>
      </c>
      <c r="K24" s="69">
        <f t="shared" si="1"/>
        <v>545.29</v>
      </c>
      <c r="L24" s="72">
        <f t="shared" si="2"/>
        <v>26436.88</v>
      </c>
    </row>
    <row r="25" spans="1:12">
      <c r="A25" s="2">
        <v>20</v>
      </c>
      <c r="B25" s="9" t="s">
        <v>49</v>
      </c>
      <c r="C25" s="68">
        <f>ROUND(LOOKUP(1,0/(B25='1-12月应发工资'!$B$3:$B$9999),'1-12月应发工资'!$P$3:$P$9999),2)</f>
        <v>26162.86</v>
      </c>
      <c r="D25" s="68">
        <f>LOOKUP(1,0/(B25=扣除项目!$B$10:$B$10001),扣除项目!$Z$10:$Z$10001)</f>
        <v>10000</v>
      </c>
      <c r="E25" s="69">
        <f>ROUND(LOOKUP(1,0/(B25='1-12月预交个税'!$B$3:$B$10000),'1-12月预交个税'!$O$3:$O$10000),2)</f>
        <v>0</v>
      </c>
      <c r="F25" s="69">
        <f>ROUND(MAX((C25-D25-LOOKUP(1,0/(B25='1-12月社保'!$B$3:$B$10000),'1-12月社保'!$O$3:$O$10000)-LOOKUP(1,0/(B25='1-12月公积金'!$B$3:$B$10000),'1-12月公积金'!$O$3:$O$10000))*{0.03,0.1,0.2,0.25,0.3,0.35,0.45}-{0,2520,16920,31920,52920,85920,181920},0),2)</f>
        <v>484.89</v>
      </c>
      <c r="G25" s="69">
        <f t="shared" si="0"/>
        <v>484.89</v>
      </c>
      <c r="H25" s="69">
        <f>ROUND(VLOOKUP(B25,'1-12月应发工资'!$B$3:$O$10000,MONTH($L$4)+1,0),2)</f>
        <v>25326.78</v>
      </c>
      <c r="I25" s="69">
        <f>ROUND(VLOOKUP(B25,'1-12月社保'!B22:N10019,MONTH($L$4)+1,0),2)</f>
        <v>0</v>
      </c>
      <c r="J25" s="69">
        <f>ROUND(VLOOKUP(B25,'1-12月公积金'!B22:N10019,MONTH($L$4)+1,0),2)</f>
        <v>0</v>
      </c>
      <c r="K25" s="69">
        <f t="shared" si="1"/>
        <v>484.89</v>
      </c>
      <c r="L25" s="72">
        <f t="shared" si="2"/>
        <v>24841.89</v>
      </c>
    </row>
    <row r="26" spans="1:12">
      <c r="A26" s="2">
        <v>21</v>
      </c>
      <c r="B26" s="7" t="s">
        <v>50</v>
      </c>
      <c r="C26" s="68">
        <f>ROUND(LOOKUP(1,0/(B26='1-12月应发工资'!$B$3:$B$9999),'1-12月应发工资'!$P$3:$P$9999),2)</f>
        <v>29831.07</v>
      </c>
      <c r="D26" s="68">
        <f>LOOKUP(1,0/(B26=扣除项目!$B$10:$B$10001),扣除项目!$Z$10:$Z$10001)</f>
        <v>12000</v>
      </c>
      <c r="E26" s="69">
        <f>ROUND(LOOKUP(1,0/(B26='1-12月预交个税'!$B$3:$B$10000),'1-12月预交个税'!$O$3:$O$10000),2)</f>
        <v>87.51</v>
      </c>
      <c r="F26" s="69">
        <f>ROUND(MAX((C26-D26-LOOKUP(1,0/(B26='1-12月社保'!$B$3:$B$10000),'1-12月社保'!$O$3:$O$10000)-LOOKUP(1,0/(B26='1-12月公积金'!$B$3:$B$10000),'1-12月公积金'!$O$3:$O$10000))*{0.03,0.1,0.2,0.25,0.3,0.35,0.45}-{0,2520,16920,31920,52920,85920,181920},0),2)</f>
        <v>529.68</v>
      </c>
      <c r="G26" s="69">
        <f t="shared" si="0"/>
        <v>442.17</v>
      </c>
      <c r="H26" s="69">
        <f>ROUND(VLOOKUP(B26,'1-12月应发工资'!$B$3:$O$10000,MONTH($L$4)+1,0),2)</f>
        <v>23474.99</v>
      </c>
      <c r="I26" s="69">
        <f>ROUND(VLOOKUP(B26,'1-12月社保'!B23:N10020,MONTH($L$4)+1,0),2)</f>
        <v>0</v>
      </c>
      <c r="J26" s="69">
        <f>ROUND(VLOOKUP(B26,'1-12月公积金'!B23:N10020,MONTH($L$4)+1,0),2)</f>
        <v>0</v>
      </c>
      <c r="K26" s="69">
        <f t="shared" si="1"/>
        <v>442.17</v>
      </c>
      <c r="L26" s="72">
        <f t="shared" si="2"/>
        <v>23032.82</v>
      </c>
    </row>
    <row r="27" spans="1:12">
      <c r="A27" s="2">
        <v>22</v>
      </c>
      <c r="B27" s="9" t="s">
        <v>51</v>
      </c>
      <c r="C27" s="68">
        <f>ROUND(LOOKUP(1,0/(B27='1-12月应发工资'!$B$3:$B$9999),'1-12月应发工资'!$P$3:$P$9999),2)</f>
        <v>47407.92</v>
      </c>
      <c r="D27" s="68">
        <f>LOOKUP(1,0/(B27=扣除项目!$B$10:$B$10001),扣除项目!$Z$10:$Z$10001)</f>
        <v>10000</v>
      </c>
      <c r="E27" s="69">
        <f>ROUND(LOOKUP(1,0/(B27='1-12月预交个税'!$B$3:$B$10000),'1-12月预交个税'!$O$3:$O$10000),2)</f>
        <v>0</v>
      </c>
      <c r="F27" s="69">
        <f>ROUND(MAX((C27-D27-LOOKUP(1,0/(B27='1-12月社保'!$B$3:$B$10000),'1-12月社保'!$O$3:$O$10000)-LOOKUP(1,0/(B27='1-12月公积金'!$B$3:$B$10000),'1-12月公积金'!$O$3:$O$10000))*{0.03,0.1,0.2,0.25,0.3,0.35,0.45}-{0,2520,16920,31920,52920,85920,181920},0),2)</f>
        <v>1220.79</v>
      </c>
      <c r="G27" s="69">
        <f t="shared" si="0"/>
        <v>1220.79</v>
      </c>
      <c r="H27" s="69">
        <f>ROUND(VLOOKUP(B27,'1-12月应发工资'!$B$3:$O$10000,MONTH($L$4)+1,0),2)</f>
        <v>44114.84</v>
      </c>
      <c r="I27" s="69">
        <f>ROUND(VLOOKUP(B27,'1-12月社保'!B24:N10021,MONTH($L$4)+1,0),2)</f>
        <v>0</v>
      </c>
      <c r="J27" s="69">
        <f>ROUND(VLOOKUP(B27,'1-12月公积金'!B24:N10021,MONTH($L$4)+1,0),2)</f>
        <v>0</v>
      </c>
      <c r="K27" s="69">
        <f t="shared" si="1"/>
        <v>1220.79</v>
      </c>
      <c r="L27" s="72">
        <f t="shared" si="2"/>
        <v>42894.05</v>
      </c>
    </row>
    <row r="28" spans="1:12">
      <c r="A28" s="2">
        <v>23</v>
      </c>
      <c r="B28" s="7" t="s">
        <v>52</v>
      </c>
      <c r="C28" s="68">
        <f>ROUND(LOOKUP(1,0/(B28='1-12月应发工资'!$B$3:$B$9999),'1-12月应发工资'!$P$3:$P$9999),2)</f>
        <v>37637.98</v>
      </c>
      <c r="D28" s="68">
        <f>LOOKUP(1,0/(B28=扣除项目!$B$10:$B$10001),扣除项目!$Z$10:$Z$10001)</f>
        <v>10000</v>
      </c>
      <c r="E28" s="69">
        <f>ROUND(LOOKUP(1,0/(B28='1-12月预交个税'!$B$3:$B$10000),'1-12月预交个税'!$O$3:$O$10000),2)</f>
        <v>0</v>
      </c>
      <c r="F28" s="69">
        <f>ROUND(MAX((C28-D28-LOOKUP(1,0/(B28='1-12月社保'!$B$3:$B$10000),'1-12月社保'!$O$3:$O$10000)-LOOKUP(1,0/(B28='1-12月公积金'!$B$3:$B$10000),'1-12月公积金'!$O$3:$O$10000))*{0.03,0.1,0.2,0.25,0.3,0.35,0.45}-{0,2520,16920,31920,52920,85920,181920},0),2)</f>
        <v>829.14</v>
      </c>
      <c r="G28" s="69">
        <f t="shared" si="0"/>
        <v>829.14</v>
      </c>
      <c r="H28" s="69">
        <f>ROUND(VLOOKUP(B28,'1-12月应发工资'!$B$3:$O$10000,MONTH($L$4)+1,0),2)</f>
        <v>34256.34</v>
      </c>
      <c r="I28" s="69">
        <f>ROUND(VLOOKUP(B28,'1-12月社保'!B25:N10022,MONTH($L$4)+1,0),2)</f>
        <v>0</v>
      </c>
      <c r="J28" s="69">
        <f>ROUND(VLOOKUP(B28,'1-12月公积金'!B25:N10022,MONTH($L$4)+1,0),2)</f>
        <v>0</v>
      </c>
      <c r="K28" s="69">
        <f t="shared" si="1"/>
        <v>829.14</v>
      </c>
      <c r="L28" s="72">
        <f t="shared" si="2"/>
        <v>33427.2</v>
      </c>
    </row>
    <row r="29" spans="1:12">
      <c r="A29" s="2">
        <v>24</v>
      </c>
      <c r="B29" s="9" t="s">
        <v>53</v>
      </c>
      <c r="C29" s="68">
        <f>ROUND(LOOKUP(1,0/(B29='1-12月应发工资'!$B$3:$B$9999),'1-12月应发工资'!$P$3:$P$9999),2)</f>
        <v>37033.89</v>
      </c>
      <c r="D29" s="68">
        <f>LOOKUP(1,0/(B29=扣除项目!$B$10:$B$10001),扣除项目!$Z$10:$Z$10001)</f>
        <v>10000</v>
      </c>
      <c r="E29" s="69">
        <f>ROUND(LOOKUP(1,0/(B29='1-12月预交个税'!$B$3:$B$10000),'1-12月预交个税'!$O$3:$O$10000),2)</f>
        <v>0</v>
      </c>
      <c r="F29" s="69">
        <f>ROUND(MAX((C29-D29-LOOKUP(1,0/(B29='1-12月社保'!$B$3:$B$10000),'1-12月社保'!$O$3:$O$10000)-LOOKUP(1,0/(B29='1-12月公积金'!$B$3:$B$10000),'1-12月公积金'!$O$3:$O$10000))*{0.03,0.1,0.2,0.25,0.3,0.35,0.45}-{0,2520,16920,31920,52920,85920,181920},0),2)</f>
        <v>811.02</v>
      </c>
      <c r="G29" s="69">
        <f t="shared" si="0"/>
        <v>811.02</v>
      </c>
      <c r="H29" s="69">
        <f>ROUND(VLOOKUP(B29,'1-12月应发工资'!$B$3:$O$10000,MONTH($L$4)+1,0),2)</f>
        <v>34503.49</v>
      </c>
      <c r="I29" s="69">
        <f>ROUND(VLOOKUP(B29,'1-12月社保'!B26:N10023,MONTH($L$4)+1,0),2)</f>
        <v>0</v>
      </c>
      <c r="J29" s="69">
        <f>ROUND(VLOOKUP(B29,'1-12月公积金'!B26:N10023,MONTH($L$4)+1,0),2)</f>
        <v>0</v>
      </c>
      <c r="K29" s="69">
        <f t="shared" si="1"/>
        <v>811.02</v>
      </c>
      <c r="L29" s="72">
        <f t="shared" si="2"/>
        <v>33692.47</v>
      </c>
    </row>
    <row r="30" spans="1:12">
      <c r="A30" s="2">
        <v>25</v>
      </c>
      <c r="B30" s="9" t="s">
        <v>54</v>
      </c>
      <c r="C30" s="68">
        <f>ROUND(LOOKUP(1,0/(B30='1-12月应发工资'!$B$3:$B$9999),'1-12月应发工资'!$P$3:$P$9999),2)</f>
        <v>41007.52</v>
      </c>
      <c r="D30" s="68">
        <f>LOOKUP(1,0/(B30=扣除项目!$B$10:$B$10001),扣除项目!$Z$10:$Z$10001)</f>
        <v>10000</v>
      </c>
      <c r="E30" s="69">
        <f>ROUND(LOOKUP(1,0/(B30='1-12月预交个税'!$B$3:$B$10000),'1-12月预交个税'!$O$3:$O$10000),2)</f>
        <v>0</v>
      </c>
      <c r="F30" s="69">
        <f>ROUND(MAX((C30-D30-LOOKUP(1,0/(B30='1-12月社保'!$B$3:$B$10000),'1-12月社保'!$O$3:$O$10000)-LOOKUP(1,0/(B30='1-12月公积金'!$B$3:$B$10000),'1-12月公积金'!$O$3:$O$10000))*{0.03,0.1,0.2,0.25,0.3,0.35,0.45}-{0,2520,16920,31920,52920,85920,181920},0),2)</f>
        <v>930.23</v>
      </c>
      <c r="G30" s="69">
        <f t="shared" si="0"/>
        <v>930.23</v>
      </c>
      <c r="H30" s="69">
        <f>ROUND(VLOOKUP(B30,'1-12月应发工资'!$B$3:$O$10000,MONTH($L$4)+1,0),2)</f>
        <v>37938.8</v>
      </c>
      <c r="I30" s="69">
        <f>ROUND(VLOOKUP(B30,'1-12月社保'!B27:N10024,MONTH($L$4)+1,0),2)</f>
        <v>0</v>
      </c>
      <c r="J30" s="69">
        <f>ROUND(VLOOKUP(B30,'1-12月公积金'!B27:N10024,MONTH($L$4)+1,0),2)</f>
        <v>0</v>
      </c>
      <c r="K30" s="69">
        <f t="shared" si="1"/>
        <v>930.23</v>
      </c>
      <c r="L30" s="72">
        <f t="shared" si="2"/>
        <v>37008.57</v>
      </c>
    </row>
    <row r="31" spans="1:12">
      <c r="A31" s="2">
        <v>26</v>
      </c>
      <c r="B31" s="7" t="s">
        <v>55</v>
      </c>
      <c r="C31" s="68">
        <f>ROUND(LOOKUP(1,0/(B31='1-12月应发工资'!$B$3:$B$9999),'1-12月应发工资'!$P$3:$P$9999),2)</f>
        <v>35316.49</v>
      </c>
      <c r="D31" s="68">
        <f>LOOKUP(1,0/(B31=扣除项目!$B$10:$B$10001),扣除项目!$Z$10:$Z$10001)</f>
        <v>10000</v>
      </c>
      <c r="E31" s="69">
        <f>ROUND(LOOKUP(1,0/(B31='1-12月预交个税'!$B$3:$B$10000),'1-12月预交个税'!$O$3:$O$10000),2)</f>
        <v>0</v>
      </c>
      <c r="F31" s="69">
        <f>ROUND(MAX((C31-D31-LOOKUP(1,0/(B31='1-12月社保'!$B$3:$B$10000),'1-12月社保'!$O$3:$O$10000)-LOOKUP(1,0/(B31='1-12月公积金'!$B$3:$B$10000),'1-12月公积金'!$O$3:$O$10000))*{0.03,0.1,0.2,0.25,0.3,0.35,0.45}-{0,2520,16920,31920,52920,85920,181920},0),2)</f>
        <v>759.49</v>
      </c>
      <c r="G31" s="69">
        <f t="shared" si="0"/>
        <v>759.49</v>
      </c>
      <c r="H31" s="69">
        <f>ROUND(VLOOKUP(B31,'1-12月应发工资'!$B$3:$O$10000,MONTH($L$4)+1,0),2)</f>
        <v>33087.64</v>
      </c>
      <c r="I31" s="69">
        <f>ROUND(VLOOKUP(B31,'1-12月社保'!B28:N10025,MONTH($L$4)+1,0),2)</f>
        <v>0</v>
      </c>
      <c r="J31" s="69">
        <f>ROUND(VLOOKUP(B31,'1-12月公积金'!B28:N10025,MONTH($L$4)+1,0),2)</f>
        <v>0</v>
      </c>
      <c r="K31" s="69">
        <f t="shared" si="1"/>
        <v>759.49</v>
      </c>
      <c r="L31" s="72">
        <f t="shared" si="2"/>
        <v>32328.15</v>
      </c>
    </row>
    <row r="32" spans="1:12">
      <c r="A32" s="2">
        <v>27</v>
      </c>
      <c r="B32" s="9" t="s">
        <v>56</v>
      </c>
      <c r="C32" s="68">
        <f>ROUND(LOOKUP(1,0/(B32='1-12月应发工资'!$B$3:$B$9999),'1-12月应发工资'!$P$3:$P$9999),2)</f>
        <v>35479.73</v>
      </c>
      <c r="D32" s="68">
        <f>LOOKUP(1,0/(B32=扣除项目!$B$10:$B$10001),扣除项目!$Z$10:$Z$10001)</f>
        <v>10000</v>
      </c>
      <c r="E32" s="69">
        <f>ROUND(LOOKUP(1,0/(B32='1-12月预交个税'!$B$3:$B$10000),'1-12月预交个税'!$O$3:$O$10000),2)</f>
        <v>0</v>
      </c>
      <c r="F32" s="69">
        <f>ROUND(MAX((C32-D32-LOOKUP(1,0/(B32='1-12月社保'!$B$3:$B$10000),'1-12月社保'!$O$3:$O$10000)-LOOKUP(1,0/(B32='1-12月公积金'!$B$3:$B$10000),'1-12月公积金'!$O$3:$O$10000))*{0.03,0.1,0.2,0.25,0.3,0.35,0.45}-{0,2520,16920,31920,52920,85920,181920},0),2)</f>
        <v>764.39</v>
      </c>
      <c r="G32" s="69">
        <f t="shared" si="0"/>
        <v>764.39</v>
      </c>
      <c r="H32" s="69">
        <f>ROUND(VLOOKUP(B32,'1-12月应发工资'!$B$3:$O$10000,MONTH($L$4)+1,0),2)</f>
        <v>33678.23</v>
      </c>
      <c r="I32" s="69">
        <f>ROUND(VLOOKUP(B32,'1-12月社保'!B29:N10026,MONTH($L$4)+1,0),2)</f>
        <v>0</v>
      </c>
      <c r="J32" s="69">
        <f>ROUND(VLOOKUP(B32,'1-12月公积金'!B29:N10026,MONTH($L$4)+1,0),2)</f>
        <v>0</v>
      </c>
      <c r="K32" s="69">
        <f t="shared" si="1"/>
        <v>764.39</v>
      </c>
      <c r="L32" s="72">
        <f t="shared" si="2"/>
        <v>32913.84</v>
      </c>
    </row>
    <row r="33" spans="1:12">
      <c r="A33" s="2">
        <v>28</v>
      </c>
      <c r="B33" s="9" t="s">
        <v>57</v>
      </c>
      <c r="C33" s="68">
        <f>ROUND(LOOKUP(1,0/(B33='1-12月应发工资'!$B$3:$B$9999),'1-12月应发工资'!$P$3:$P$9999),2)</f>
        <v>28201.3</v>
      </c>
      <c r="D33" s="68">
        <f>LOOKUP(1,0/(B33=扣除项目!$B$10:$B$10001),扣除项目!$Z$10:$Z$10001)</f>
        <v>10000</v>
      </c>
      <c r="E33" s="69">
        <f>ROUND(LOOKUP(1,0/(B33='1-12月预交个税'!$B$3:$B$10000),'1-12月预交个税'!$O$3:$O$10000),2)</f>
        <v>0</v>
      </c>
      <c r="F33" s="69">
        <f>ROUND(MAX((C33-D33-LOOKUP(1,0/(B33='1-12月社保'!$B$3:$B$10000),'1-12月社保'!$O$3:$O$10000)-LOOKUP(1,0/(B33='1-12月公积金'!$B$3:$B$10000),'1-12月公积金'!$O$3:$O$10000))*{0.03,0.1,0.2,0.25,0.3,0.35,0.45}-{0,2520,16920,31920,52920,85920,181920},0),2)</f>
        <v>546.04</v>
      </c>
      <c r="G33" s="69">
        <f t="shared" si="0"/>
        <v>546.04</v>
      </c>
      <c r="H33" s="69">
        <f>ROUND(VLOOKUP(B33,'1-12月应发工资'!$B$3:$O$10000,MONTH($L$4)+1,0),2)</f>
        <v>28201.3</v>
      </c>
      <c r="I33" s="69">
        <f>ROUND(VLOOKUP(B33,'1-12月社保'!B30:N10027,MONTH($L$4)+1,0),2)</f>
        <v>0</v>
      </c>
      <c r="J33" s="69">
        <f>ROUND(VLOOKUP(B33,'1-12月公积金'!B30:N10027,MONTH($L$4)+1,0),2)</f>
        <v>0</v>
      </c>
      <c r="K33" s="69">
        <f t="shared" si="1"/>
        <v>546.04</v>
      </c>
      <c r="L33" s="72">
        <f t="shared" si="2"/>
        <v>27655.26</v>
      </c>
    </row>
    <row r="34" spans="1:12">
      <c r="A34" s="2">
        <v>29</v>
      </c>
      <c r="B34" s="7" t="s">
        <v>58</v>
      </c>
      <c r="C34" s="68">
        <f>ROUND(LOOKUP(1,0/(B34='1-12月应发工资'!$B$3:$B$9999),'1-12月应发工资'!$P$3:$P$9999),2)</f>
        <v>36371.87</v>
      </c>
      <c r="D34" s="68">
        <f>LOOKUP(1,0/(B34=扣除项目!$B$10:$B$10001),扣除项目!$Z$10:$Z$10001)</f>
        <v>14000</v>
      </c>
      <c r="E34" s="69">
        <f>ROUND(LOOKUP(1,0/(B34='1-12月预交个税'!$B$3:$B$10000),'1-12月预交个税'!$O$3:$O$10000),2)</f>
        <v>0</v>
      </c>
      <c r="F34" s="69">
        <f>ROUND(MAX((C34-D34-LOOKUP(1,0/(B34='1-12月社保'!$B$3:$B$10000),'1-12月社保'!$O$3:$O$10000)-LOOKUP(1,0/(B34='1-12月公积金'!$B$3:$B$10000),'1-12月公积金'!$O$3:$O$10000))*{0.03,0.1,0.2,0.25,0.3,0.35,0.45}-{0,2520,16920,31920,52920,85920,181920},0),2)</f>
        <v>671.16</v>
      </c>
      <c r="G34" s="69">
        <f t="shared" si="0"/>
        <v>671.16</v>
      </c>
      <c r="H34" s="69">
        <f>ROUND(VLOOKUP(B34,'1-12月应发工资'!$B$3:$O$10000,MONTH($L$4)+1,0),2)</f>
        <v>34483.02</v>
      </c>
      <c r="I34" s="69">
        <f>ROUND(VLOOKUP(B34,'1-12月社保'!B31:N10028,MONTH($L$4)+1,0),2)</f>
        <v>0</v>
      </c>
      <c r="J34" s="69">
        <f>ROUND(VLOOKUP(B34,'1-12月公积金'!B31:N10028,MONTH($L$4)+1,0),2)</f>
        <v>0</v>
      </c>
      <c r="K34" s="69">
        <f t="shared" si="1"/>
        <v>671.16</v>
      </c>
      <c r="L34" s="72">
        <f t="shared" si="2"/>
        <v>33811.86</v>
      </c>
    </row>
    <row r="35" spans="1:12">
      <c r="A35" s="2">
        <v>30</v>
      </c>
      <c r="B35" s="9" t="s">
        <v>59</v>
      </c>
      <c r="C35" s="68">
        <f>ROUND(LOOKUP(1,0/(B35='1-12月应发工资'!$B$3:$B$9999),'1-12月应发工资'!$P$3:$P$9999),2)</f>
        <v>31574.37</v>
      </c>
      <c r="D35" s="68">
        <f>LOOKUP(1,0/(B35=扣除项目!$B$10:$B$10001),扣除项目!$Z$10:$Z$10001)</f>
        <v>10000</v>
      </c>
      <c r="E35" s="69">
        <f>ROUND(LOOKUP(1,0/(B35='1-12月预交个税'!$B$3:$B$10000),'1-12月预交个税'!$O$3:$O$10000),2)</f>
        <v>0</v>
      </c>
      <c r="F35" s="69">
        <f>ROUND(MAX((C35-D35-LOOKUP(1,0/(B35='1-12月社保'!$B$3:$B$10000),'1-12月社保'!$O$3:$O$10000)-LOOKUP(1,0/(B35='1-12月公积金'!$B$3:$B$10000),'1-12月公积金'!$O$3:$O$10000))*{0.03,0.1,0.2,0.25,0.3,0.35,0.45}-{0,2520,16920,31920,52920,85920,181920},0),2)</f>
        <v>647.23</v>
      </c>
      <c r="G35" s="69">
        <f t="shared" si="0"/>
        <v>647.23</v>
      </c>
      <c r="H35" s="69">
        <f>ROUND(VLOOKUP(B35,'1-12月应发工资'!$B$3:$O$10000,MONTH($L$4)+1,0),2)</f>
        <v>30635.37</v>
      </c>
      <c r="I35" s="69">
        <f>ROUND(VLOOKUP(B35,'1-12月社保'!B32:N10029,MONTH($L$4)+1,0),2)</f>
        <v>0</v>
      </c>
      <c r="J35" s="69">
        <f>ROUND(VLOOKUP(B35,'1-12月公积金'!B32:N10029,MONTH($L$4)+1,0),2)</f>
        <v>0</v>
      </c>
      <c r="K35" s="69">
        <f t="shared" si="1"/>
        <v>647.23</v>
      </c>
      <c r="L35" s="72">
        <f t="shared" si="2"/>
        <v>29988.14</v>
      </c>
    </row>
    <row r="36" spans="1:12">
      <c r="A36" s="2">
        <v>31</v>
      </c>
      <c r="B36" s="9" t="s">
        <v>60</v>
      </c>
      <c r="C36" s="68">
        <f>ROUND(LOOKUP(1,0/(B36='1-12月应发工资'!$B$3:$B$9999),'1-12月应发工资'!$P$3:$P$9999),2)</f>
        <v>35524.37</v>
      </c>
      <c r="D36" s="68">
        <f>LOOKUP(1,0/(B36=扣除项目!$B$10:$B$10001),扣除项目!$Z$10:$Z$10001)</f>
        <v>10000</v>
      </c>
      <c r="E36" s="69">
        <f>ROUND(LOOKUP(1,0/(B36='1-12月预交个税'!$B$3:$B$10000),'1-12月预交个税'!$O$3:$O$10000),2)</f>
        <v>0</v>
      </c>
      <c r="F36" s="69">
        <f>ROUND(MAX((C36-D36-LOOKUP(1,0/(B36='1-12月社保'!$B$3:$B$10000),'1-12月社保'!$O$3:$O$10000)-LOOKUP(1,0/(B36='1-12月公积金'!$B$3:$B$10000),'1-12月公积金'!$O$3:$O$10000))*{0.03,0.1,0.2,0.25,0.3,0.35,0.45}-{0,2520,16920,31920,52920,85920,181920},0),2)</f>
        <v>765.73</v>
      </c>
      <c r="G36" s="69">
        <f t="shared" si="0"/>
        <v>765.73</v>
      </c>
      <c r="H36" s="69">
        <f>ROUND(VLOOKUP(B36,'1-12月应发工资'!$B$3:$O$10000,MONTH($L$4)+1,0),2)</f>
        <v>34425.65</v>
      </c>
      <c r="I36" s="69">
        <f>ROUND(VLOOKUP(B36,'1-12月社保'!B33:N10030,MONTH($L$4)+1,0),2)</f>
        <v>0</v>
      </c>
      <c r="J36" s="69">
        <f>ROUND(VLOOKUP(B36,'1-12月公积金'!B33:N10030,MONTH($L$4)+1,0),2)</f>
        <v>0</v>
      </c>
      <c r="K36" s="69">
        <f t="shared" si="1"/>
        <v>765.73</v>
      </c>
      <c r="L36" s="72">
        <f t="shared" si="2"/>
        <v>33659.92</v>
      </c>
    </row>
    <row r="37" spans="1:12">
      <c r="A37" s="2">
        <v>32</v>
      </c>
      <c r="B37" s="7" t="s">
        <v>61</v>
      </c>
      <c r="C37" s="68">
        <f>ROUND(LOOKUP(1,0/(B37='1-12月应发工资'!$B$3:$B$9999),'1-12月应发工资'!$P$3:$P$9999),2)</f>
        <v>37075.86</v>
      </c>
      <c r="D37" s="68">
        <f>LOOKUP(1,0/(B37=扣除项目!$B$10:$B$10001),扣除项目!$Z$10:$Z$10001)</f>
        <v>14000</v>
      </c>
      <c r="E37" s="69">
        <f>ROUND(LOOKUP(1,0/(B37='1-12月预交个税'!$B$3:$B$10000),'1-12月预交个税'!$O$3:$O$10000),2)</f>
        <v>0</v>
      </c>
      <c r="F37" s="69">
        <f>ROUND(MAX((C37-D37-LOOKUP(1,0/(B37='1-12月社保'!$B$3:$B$10000),'1-12月社保'!$O$3:$O$10000)-LOOKUP(1,0/(B37='1-12月公积金'!$B$3:$B$10000),'1-12月公积金'!$O$3:$O$10000))*{0.03,0.1,0.2,0.25,0.3,0.35,0.45}-{0,2520,16920,31920,52920,85920,181920},0),2)</f>
        <v>692.28</v>
      </c>
      <c r="G37" s="69">
        <f t="shared" si="0"/>
        <v>692.28</v>
      </c>
      <c r="H37" s="69">
        <f>ROUND(VLOOKUP(B37,'1-12月应发工资'!$B$3:$O$10000,MONTH($L$4)+1,0),2)</f>
        <v>34848.98</v>
      </c>
      <c r="I37" s="69">
        <f>ROUND(VLOOKUP(B37,'1-12月社保'!B34:N10031,MONTH($L$4)+1,0),2)</f>
        <v>0</v>
      </c>
      <c r="J37" s="69">
        <f>ROUND(VLOOKUP(B37,'1-12月公积金'!B34:N10031,MONTH($L$4)+1,0),2)</f>
        <v>0</v>
      </c>
      <c r="K37" s="69">
        <f t="shared" si="1"/>
        <v>692.28</v>
      </c>
      <c r="L37" s="72">
        <f t="shared" si="2"/>
        <v>34156.7</v>
      </c>
    </row>
    <row r="38" spans="1:12">
      <c r="A38" s="2">
        <v>33</v>
      </c>
      <c r="B38" s="9" t="s">
        <v>62</v>
      </c>
      <c r="C38" s="68">
        <f>ROUND(LOOKUP(1,0/(B38='1-12月应发工资'!$B$3:$B$9999),'1-12月应发工资'!$P$3:$P$9999),2)</f>
        <v>40212.19</v>
      </c>
      <c r="D38" s="68">
        <f>LOOKUP(1,0/(B38=扣除项目!$B$10:$B$10001),扣除项目!$Z$10:$Z$10001)</f>
        <v>16000</v>
      </c>
      <c r="E38" s="69">
        <f>ROUND(LOOKUP(1,0/(B38='1-12月预交个税'!$B$3:$B$10000),'1-12月预交个税'!$O$3:$O$10000),2)</f>
        <v>0</v>
      </c>
      <c r="F38" s="69">
        <f>ROUND(MAX((C38-D38-LOOKUP(1,0/(B38='1-12月社保'!$B$3:$B$10000),'1-12月社保'!$O$3:$O$10000)-LOOKUP(1,0/(B38='1-12月公积金'!$B$3:$B$10000),'1-12月公积金'!$O$3:$O$10000))*{0.03,0.1,0.2,0.25,0.3,0.35,0.45}-{0,2520,16920,31920,52920,85920,181920},0),2)</f>
        <v>726.37</v>
      </c>
      <c r="G38" s="69">
        <f t="shared" si="0"/>
        <v>726.37</v>
      </c>
      <c r="H38" s="69">
        <f>ROUND(VLOOKUP(B38,'1-12月应发工资'!$B$3:$O$10000,MONTH($L$4)+1,0),2)</f>
        <v>37230.61</v>
      </c>
      <c r="I38" s="69">
        <f>ROUND(VLOOKUP(B38,'1-12月社保'!B35:N10032,MONTH($L$4)+1,0),2)</f>
        <v>0</v>
      </c>
      <c r="J38" s="69">
        <f>ROUND(VLOOKUP(B38,'1-12月公积金'!B35:N10032,MONTH($L$4)+1,0),2)</f>
        <v>0</v>
      </c>
      <c r="K38" s="69">
        <f t="shared" si="1"/>
        <v>726.37</v>
      </c>
      <c r="L38" s="72">
        <f t="shared" si="2"/>
        <v>36504.24</v>
      </c>
    </row>
    <row r="39" spans="1:12">
      <c r="A39" s="2">
        <v>34</v>
      </c>
      <c r="B39" s="7" t="s">
        <v>63</v>
      </c>
      <c r="C39" s="68">
        <f>ROUND(LOOKUP(1,0/(B39='1-12月应发工资'!$B$3:$B$9999),'1-12月应发工资'!$P$3:$P$9999),2)</f>
        <v>36291.87</v>
      </c>
      <c r="D39" s="68">
        <f>LOOKUP(1,0/(B39=扣除项目!$B$10:$B$10001),扣除项目!$Z$10:$Z$10001)</f>
        <v>10800</v>
      </c>
      <c r="E39" s="69">
        <f>ROUND(LOOKUP(1,0/(B39='1-12月预交个税'!$B$3:$B$10000),'1-12月预交个税'!$O$3:$O$10000),2)</f>
        <v>0</v>
      </c>
      <c r="F39" s="69">
        <f>ROUND(MAX((C39-D39-LOOKUP(1,0/(B39='1-12月社保'!$B$3:$B$10000),'1-12月社保'!$O$3:$O$10000)-LOOKUP(1,0/(B39='1-12月公积金'!$B$3:$B$10000),'1-12月公积金'!$O$3:$O$10000))*{0.03,0.1,0.2,0.25,0.3,0.35,0.45}-{0,2520,16920,31920,52920,85920,181920},0),2)</f>
        <v>764.76</v>
      </c>
      <c r="G39" s="69">
        <f t="shared" ref="G39:G70" si="3">F39-E39</f>
        <v>764.76</v>
      </c>
      <c r="H39" s="69">
        <f>ROUND(VLOOKUP(B39,'1-12月应发工资'!$B$3:$O$10000,MONTH($L$4)+1,0),2)</f>
        <v>33791.47</v>
      </c>
      <c r="I39" s="69">
        <f>ROUND(VLOOKUP(B39,'1-12月社保'!B36:N10033,MONTH($L$4)+1,0),2)</f>
        <v>0</v>
      </c>
      <c r="J39" s="69">
        <f>ROUND(VLOOKUP(B39,'1-12月公积金'!B36:N10033,MONTH($L$4)+1,0),2)</f>
        <v>0</v>
      </c>
      <c r="K39" s="69">
        <f t="shared" ref="K39:K70" si="4">IF(G39&gt;0,G39,0)</f>
        <v>764.76</v>
      </c>
      <c r="L39" s="72">
        <f t="shared" ref="L39:L70" si="5">H39-K39-I39-J39</f>
        <v>33026.71</v>
      </c>
    </row>
    <row r="40" spans="1:12">
      <c r="A40" s="2">
        <v>35</v>
      </c>
      <c r="B40" s="9" t="s">
        <v>64</v>
      </c>
      <c r="C40" s="68">
        <f>ROUND(LOOKUP(1,0/(B40='1-12月应发工资'!$B$3:$B$9999),'1-12月应发工资'!$P$3:$P$9999),2)</f>
        <v>36765.74</v>
      </c>
      <c r="D40" s="68">
        <f>LOOKUP(1,0/(B40=扣除项目!$B$10:$B$10001),扣除项目!$Z$10:$Z$10001)</f>
        <v>10000</v>
      </c>
      <c r="E40" s="69">
        <f>ROUND(LOOKUP(1,0/(B40='1-12月预交个税'!$B$3:$B$10000),'1-12月预交个税'!$O$3:$O$10000),2)</f>
        <v>0</v>
      </c>
      <c r="F40" s="69">
        <f>ROUND(MAX((C40-D40-LOOKUP(1,0/(B40='1-12月社保'!$B$3:$B$10000),'1-12月社保'!$O$3:$O$10000)-LOOKUP(1,0/(B40='1-12月公积金'!$B$3:$B$10000),'1-12月公积金'!$O$3:$O$10000))*{0.03,0.1,0.2,0.25,0.3,0.35,0.45}-{0,2520,16920,31920,52920,85920,181920},0),2)</f>
        <v>802.97</v>
      </c>
      <c r="G40" s="69">
        <f t="shared" si="3"/>
        <v>802.97</v>
      </c>
      <c r="H40" s="69">
        <f>ROUND(VLOOKUP(B40,'1-12月应发工资'!$B$3:$O$10000,MONTH($L$4)+1,0),2)</f>
        <v>34595.34</v>
      </c>
      <c r="I40" s="69">
        <f>ROUND(VLOOKUP(B40,'1-12月社保'!B37:N10034,MONTH($L$4)+1,0),2)</f>
        <v>0</v>
      </c>
      <c r="J40" s="69">
        <f>ROUND(VLOOKUP(B40,'1-12月公积金'!B37:N10034,MONTH($L$4)+1,0),2)</f>
        <v>0</v>
      </c>
      <c r="K40" s="69">
        <f t="shared" si="4"/>
        <v>802.97</v>
      </c>
      <c r="L40" s="72">
        <f t="shared" si="5"/>
        <v>33792.37</v>
      </c>
    </row>
    <row r="41" spans="1:12">
      <c r="A41" s="2">
        <v>36</v>
      </c>
      <c r="B41" s="9" t="s">
        <v>65</v>
      </c>
      <c r="C41" s="68">
        <f>ROUND(LOOKUP(1,0/(B41='1-12月应发工资'!$B$3:$B$9999),'1-12月应发工资'!$P$3:$P$9999),2)</f>
        <v>20629</v>
      </c>
      <c r="D41" s="68">
        <f>LOOKUP(1,0/(B41=扣除项目!$B$10:$B$10001),扣除项目!$Z$10:$Z$10001)</f>
        <v>10000</v>
      </c>
      <c r="E41" s="69">
        <f>ROUND(LOOKUP(1,0/(B41='1-12月预交个税'!$B$3:$B$10000),'1-12月预交个税'!$O$3:$O$10000),2)</f>
        <v>0</v>
      </c>
      <c r="F41" s="69">
        <f>ROUND(MAX((C41-D41-LOOKUP(1,0/(B41='1-12月社保'!$B$3:$B$10000),'1-12月社保'!$O$3:$O$10000)-LOOKUP(1,0/(B41='1-12月公积金'!$B$3:$B$10000),'1-12月公积金'!$O$3:$O$10000))*{0.03,0.1,0.2,0.25,0.3,0.35,0.45}-{0,2520,16920,31920,52920,85920,181920},0),2)</f>
        <v>318.87</v>
      </c>
      <c r="G41" s="69">
        <f t="shared" si="3"/>
        <v>318.87</v>
      </c>
      <c r="H41" s="69">
        <f>ROUND(VLOOKUP(B41,'1-12月应发工资'!$B$3:$O$10000,MONTH($L$4)+1,0),2)</f>
        <v>20000</v>
      </c>
      <c r="I41" s="69">
        <f>ROUND(VLOOKUP(B41,'1-12月社保'!B38:N10035,MONTH($L$4)+1,0),2)</f>
        <v>0</v>
      </c>
      <c r="J41" s="69">
        <f>ROUND(VLOOKUP(B41,'1-12月公积金'!B38:N10035,MONTH($L$4)+1,0),2)</f>
        <v>0</v>
      </c>
      <c r="K41" s="69">
        <f t="shared" si="4"/>
        <v>318.87</v>
      </c>
      <c r="L41" s="72">
        <f t="shared" si="5"/>
        <v>19681.13</v>
      </c>
    </row>
    <row r="42" spans="1:12">
      <c r="A42" s="2">
        <v>37</v>
      </c>
      <c r="B42" s="7" t="s">
        <v>66</v>
      </c>
      <c r="C42" s="68">
        <f>ROUND(LOOKUP(1,0/(B42='1-12月应发工资'!$B$3:$B$9999),'1-12月应发工资'!$P$3:$P$9999),2)</f>
        <v>36374.18</v>
      </c>
      <c r="D42" s="68">
        <f>LOOKUP(1,0/(B42=扣除项目!$B$10:$B$10001),扣除项目!$Z$10:$Z$10001)</f>
        <v>10000</v>
      </c>
      <c r="E42" s="69">
        <f>ROUND(LOOKUP(1,0/(B42='1-12月预交个税'!$B$3:$B$10000),'1-12月预交个税'!$O$3:$O$10000),2)</f>
        <v>0</v>
      </c>
      <c r="F42" s="69">
        <f>ROUND(MAX((C42-D42-LOOKUP(1,0/(B42='1-12月社保'!$B$3:$B$10000),'1-12月社保'!$O$3:$O$10000)-LOOKUP(1,0/(B42='1-12月公积金'!$B$3:$B$10000),'1-12月公积金'!$O$3:$O$10000))*{0.03,0.1,0.2,0.25,0.3,0.35,0.45}-{0,2520,16920,31920,52920,85920,181920},0),2)</f>
        <v>791.23</v>
      </c>
      <c r="G42" s="69">
        <f t="shared" si="3"/>
        <v>791.23</v>
      </c>
      <c r="H42" s="69">
        <f>ROUND(VLOOKUP(B42,'1-12月应发工资'!$B$3:$O$10000,MONTH($L$4)+1,0),2)</f>
        <v>34813.78</v>
      </c>
      <c r="I42" s="69">
        <f>ROUND(VLOOKUP(B42,'1-12月社保'!B39:N10036,MONTH($L$4)+1,0),2)</f>
        <v>0</v>
      </c>
      <c r="J42" s="69">
        <f>ROUND(VLOOKUP(B42,'1-12月公积金'!B39:N10036,MONTH($L$4)+1,0),2)</f>
        <v>0</v>
      </c>
      <c r="K42" s="69">
        <f t="shared" si="4"/>
        <v>791.23</v>
      </c>
      <c r="L42" s="72">
        <f t="shared" si="5"/>
        <v>34022.55</v>
      </c>
    </row>
    <row r="43" spans="1:12">
      <c r="A43" s="2">
        <v>38</v>
      </c>
      <c r="B43" s="9" t="s">
        <v>67</v>
      </c>
      <c r="C43" s="68">
        <f>ROUND(LOOKUP(1,0/(B43='1-12月应发工资'!$B$3:$B$9999),'1-12月应发工资'!$P$3:$P$9999),2)</f>
        <v>24675.36</v>
      </c>
      <c r="D43" s="68">
        <f>LOOKUP(1,0/(B43=扣除项目!$B$10:$B$10001),扣除项目!$Z$10:$Z$10001)</f>
        <v>10000</v>
      </c>
      <c r="E43" s="69">
        <f>ROUND(LOOKUP(1,0/(B43='1-12月预交个税'!$B$3:$B$10000),'1-12月预交个税'!$O$3:$O$10000),2)</f>
        <v>0</v>
      </c>
      <c r="F43" s="69">
        <f>ROUND(MAX((C43-D43-LOOKUP(1,0/(B43='1-12月社保'!$B$3:$B$10000),'1-12月社保'!$O$3:$O$10000)-LOOKUP(1,0/(B43='1-12月公积金'!$B$3:$B$10000),'1-12月公积金'!$O$3:$O$10000))*{0.03,0.1,0.2,0.25,0.3,0.35,0.45}-{0,2520,16920,31920,52920,85920,181920},0),2)</f>
        <v>440.26</v>
      </c>
      <c r="G43" s="69">
        <f t="shared" si="3"/>
        <v>440.26</v>
      </c>
      <c r="H43" s="69">
        <f>ROUND(VLOOKUP(B43,'1-12月应发工资'!$B$3:$O$10000,MONTH($L$4)+1,0),2)</f>
        <v>21635.56</v>
      </c>
      <c r="I43" s="69">
        <f>ROUND(VLOOKUP(B43,'1-12月社保'!B40:N10037,MONTH($L$4)+1,0),2)</f>
        <v>0</v>
      </c>
      <c r="J43" s="69">
        <f>ROUND(VLOOKUP(B43,'1-12月公积金'!B40:N10037,MONTH($L$4)+1,0),2)</f>
        <v>0</v>
      </c>
      <c r="K43" s="69">
        <f t="shared" si="4"/>
        <v>440.26</v>
      </c>
      <c r="L43" s="72">
        <f t="shared" si="5"/>
        <v>21195.3</v>
      </c>
    </row>
    <row r="44" spans="1:12">
      <c r="A44" s="2">
        <v>39</v>
      </c>
      <c r="B44" s="9" t="s">
        <v>68</v>
      </c>
      <c r="C44" s="68">
        <f>ROUND(LOOKUP(1,0/(B44='1-12月应发工资'!$B$3:$B$9999),'1-12月应发工资'!$P$3:$P$9999),2)</f>
        <v>39923.39</v>
      </c>
      <c r="D44" s="68">
        <f>LOOKUP(1,0/(B44=扣除项目!$B$10:$B$10001),扣除项目!$Z$10:$Z$10001)</f>
        <v>10000</v>
      </c>
      <c r="E44" s="69">
        <f>ROUND(LOOKUP(1,0/(B44='1-12月预交个税'!$B$3:$B$10000),'1-12月预交个税'!$O$3:$O$10000),2)</f>
        <v>0</v>
      </c>
      <c r="F44" s="69">
        <f>ROUND(MAX((C44-D44-LOOKUP(1,0/(B44='1-12月社保'!$B$3:$B$10000),'1-12月社保'!$O$3:$O$10000)-LOOKUP(1,0/(B44='1-12月公积金'!$B$3:$B$10000),'1-12月公积金'!$O$3:$O$10000))*{0.03,0.1,0.2,0.25,0.3,0.35,0.45}-{0,2520,16920,31920,52920,85920,181920},0),2)</f>
        <v>897.7</v>
      </c>
      <c r="G44" s="69">
        <f t="shared" si="3"/>
        <v>897.7</v>
      </c>
      <c r="H44" s="69">
        <f>ROUND(VLOOKUP(B44,'1-12月应发工资'!$B$3:$O$10000,MONTH($L$4)+1,0),2)</f>
        <v>37041.23</v>
      </c>
      <c r="I44" s="69">
        <f>ROUND(VLOOKUP(B44,'1-12月社保'!B41:N10038,MONTH($L$4)+1,0),2)</f>
        <v>0</v>
      </c>
      <c r="J44" s="69">
        <f>ROUND(VLOOKUP(B44,'1-12月公积金'!B41:N10038,MONTH($L$4)+1,0),2)</f>
        <v>0</v>
      </c>
      <c r="K44" s="69">
        <f t="shared" si="4"/>
        <v>897.7</v>
      </c>
      <c r="L44" s="72">
        <f t="shared" si="5"/>
        <v>36143.53</v>
      </c>
    </row>
    <row r="45" spans="1:12">
      <c r="A45" s="2">
        <v>40</v>
      </c>
      <c r="B45" s="7" t="s">
        <v>69</v>
      </c>
      <c r="C45" s="68">
        <f>ROUND(LOOKUP(1,0/(B45='1-12月应发工资'!$B$3:$B$9999),'1-12月应发工资'!$P$3:$P$9999),2)</f>
        <v>36397.9</v>
      </c>
      <c r="D45" s="68">
        <f>LOOKUP(1,0/(B45=扣除项目!$B$10:$B$10001),扣除项目!$Z$10:$Z$10001)</f>
        <v>10000</v>
      </c>
      <c r="E45" s="69">
        <f>ROUND(LOOKUP(1,0/(B45='1-12月预交个税'!$B$3:$B$10000),'1-12月预交个税'!$O$3:$O$10000),2)</f>
        <v>0</v>
      </c>
      <c r="F45" s="69">
        <f>ROUND(MAX((C45-D45-LOOKUP(1,0/(B45='1-12月社保'!$B$3:$B$10000),'1-12月社保'!$O$3:$O$10000)-LOOKUP(1,0/(B45='1-12月公积金'!$B$3:$B$10000),'1-12月公积金'!$O$3:$O$10000))*{0.03,0.1,0.2,0.25,0.3,0.35,0.45}-{0,2520,16920,31920,52920,85920,181920},0),2)</f>
        <v>791.94</v>
      </c>
      <c r="G45" s="69">
        <f t="shared" si="3"/>
        <v>791.94</v>
      </c>
      <c r="H45" s="69">
        <f>ROUND(VLOOKUP(B45,'1-12月应发工资'!$B$3:$O$10000,MONTH($L$4)+1,0),2)</f>
        <v>34217.74</v>
      </c>
      <c r="I45" s="69">
        <f>ROUND(VLOOKUP(B45,'1-12月社保'!B42:N10039,MONTH($L$4)+1,0),2)</f>
        <v>0</v>
      </c>
      <c r="J45" s="69">
        <f>ROUND(VLOOKUP(B45,'1-12月公积金'!B42:N10039,MONTH($L$4)+1,0),2)</f>
        <v>0</v>
      </c>
      <c r="K45" s="69">
        <f t="shared" si="4"/>
        <v>791.94</v>
      </c>
      <c r="L45" s="72">
        <f t="shared" si="5"/>
        <v>33425.8</v>
      </c>
    </row>
    <row r="46" spans="1:12">
      <c r="A46" s="2">
        <v>41</v>
      </c>
      <c r="B46" s="9" t="s">
        <v>70</v>
      </c>
      <c r="C46" s="68">
        <f>ROUND(LOOKUP(1,0/(B46='1-12月应发工资'!$B$3:$B$9999),'1-12月应发工资'!$P$3:$P$9999),2)</f>
        <v>36142.16</v>
      </c>
      <c r="D46" s="68">
        <f>LOOKUP(1,0/(B46=扣除项目!$B$10:$B$10001),扣除项目!$Z$10:$Z$10001)</f>
        <v>10000</v>
      </c>
      <c r="E46" s="69">
        <f>ROUND(LOOKUP(1,0/(B46='1-12月预交个税'!$B$3:$B$10000),'1-12月预交个税'!$O$3:$O$10000),2)</f>
        <v>0</v>
      </c>
      <c r="F46" s="69">
        <f>ROUND(MAX((C46-D46-LOOKUP(1,0/(B46='1-12月社保'!$B$3:$B$10000),'1-12月社保'!$O$3:$O$10000)-LOOKUP(1,0/(B46='1-12月公积金'!$B$3:$B$10000),'1-12月公积金'!$O$3:$O$10000))*{0.03,0.1,0.2,0.25,0.3,0.35,0.45}-{0,2520,16920,31920,52920,85920,181920},0),2)</f>
        <v>784.26</v>
      </c>
      <c r="G46" s="69">
        <f t="shared" si="3"/>
        <v>784.26</v>
      </c>
      <c r="H46" s="69">
        <f>ROUND(VLOOKUP(B46,'1-12月应发工资'!$B$3:$O$10000,MONTH($L$4)+1,0),2)</f>
        <v>34561.76</v>
      </c>
      <c r="I46" s="69">
        <f>ROUND(VLOOKUP(B46,'1-12月社保'!B43:N10040,MONTH($L$4)+1,0),2)</f>
        <v>0</v>
      </c>
      <c r="J46" s="69">
        <f>ROUND(VLOOKUP(B46,'1-12月公积金'!B43:N10040,MONTH($L$4)+1,0),2)</f>
        <v>0</v>
      </c>
      <c r="K46" s="69">
        <f t="shared" si="4"/>
        <v>784.26</v>
      </c>
      <c r="L46" s="72">
        <f t="shared" si="5"/>
        <v>33777.5</v>
      </c>
    </row>
    <row r="47" spans="1:12">
      <c r="A47" s="2">
        <v>42</v>
      </c>
      <c r="B47" s="9" t="s">
        <v>71</v>
      </c>
      <c r="C47" s="68">
        <f>ROUND(LOOKUP(1,0/(B47='1-12月应发工资'!$B$3:$B$9999),'1-12月应发工资'!$P$3:$P$9999),2)</f>
        <v>40900.1</v>
      </c>
      <c r="D47" s="68">
        <f>LOOKUP(1,0/(B47=扣除项目!$B$10:$B$10001),扣除项目!$Z$10:$Z$10001)</f>
        <v>16000</v>
      </c>
      <c r="E47" s="69">
        <f>ROUND(LOOKUP(1,0/(B47='1-12月预交个税'!$B$3:$B$10000),'1-12月预交个税'!$O$3:$O$10000),2)</f>
        <v>0</v>
      </c>
      <c r="F47" s="69">
        <f>ROUND(MAX((C47-D47-LOOKUP(1,0/(B47='1-12月社保'!$B$3:$B$10000),'1-12月社保'!$O$3:$O$10000)-LOOKUP(1,0/(B47='1-12月公积金'!$B$3:$B$10000),'1-12月公积金'!$O$3:$O$10000))*{0.03,0.1,0.2,0.25,0.3,0.35,0.45}-{0,2520,16920,31920,52920,85920,181920},0),2)</f>
        <v>747</v>
      </c>
      <c r="G47" s="69">
        <f t="shared" si="3"/>
        <v>747</v>
      </c>
      <c r="H47" s="69">
        <f>ROUND(VLOOKUP(B47,'1-12月应发工资'!$B$3:$O$10000,MONTH($L$4)+1,0),2)</f>
        <v>38304.8</v>
      </c>
      <c r="I47" s="69">
        <f>ROUND(VLOOKUP(B47,'1-12月社保'!B44:N10041,MONTH($L$4)+1,0),2)</f>
        <v>0</v>
      </c>
      <c r="J47" s="69">
        <f>ROUND(VLOOKUP(B47,'1-12月公积金'!B44:N10041,MONTH($L$4)+1,0),2)</f>
        <v>0</v>
      </c>
      <c r="K47" s="69">
        <f t="shared" si="4"/>
        <v>747</v>
      </c>
      <c r="L47" s="72">
        <f t="shared" si="5"/>
        <v>37557.8</v>
      </c>
    </row>
    <row r="48" spans="1:12">
      <c r="A48" s="2">
        <v>43</v>
      </c>
      <c r="B48" s="7" t="s">
        <v>72</v>
      </c>
      <c r="C48" s="68">
        <f>ROUND(LOOKUP(1,0/(B48='1-12月应发工资'!$B$3:$B$9999),'1-12月应发工资'!$P$3:$P$9999),2)</f>
        <v>23256.28</v>
      </c>
      <c r="D48" s="68">
        <f>LOOKUP(1,0/(B48=扣除项目!$B$10:$B$10001),扣除项目!$Z$10:$Z$10001)</f>
        <v>10000</v>
      </c>
      <c r="E48" s="69">
        <f>ROUND(LOOKUP(1,0/(B48='1-12月预交个税'!$B$3:$B$10000),'1-12月预交个税'!$O$3:$O$10000),2)</f>
        <v>0</v>
      </c>
      <c r="F48" s="69">
        <f>ROUND(MAX((C48-D48-LOOKUP(1,0/(B48='1-12月社保'!$B$3:$B$10000),'1-12月社保'!$O$3:$O$10000)-LOOKUP(1,0/(B48='1-12月公积金'!$B$3:$B$10000),'1-12月公积金'!$O$3:$O$10000))*{0.03,0.1,0.2,0.25,0.3,0.35,0.45}-{0,2520,16920,31920,52920,85920,181920},0),2)</f>
        <v>397.69</v>
      </c>
      <c r="G48" s="69">
        <f t="shared" si="3"/>
        <v>397.69</v>
      </c>
      <c r="H48" s="69">
        <f>ROUND(VLOOKUP(B48,'1-12月应发工资'!$B$3:$O$10000,MONTH($L$4)+1,0),2)</f>
        <v>23256.28</v>
      </c>
      <c r="I48" s="69">
        <f>ROUND(VLOOKUP(B48,'1-12月社保'!B45:N10042,MONTH($L$4)+1,0),2)</f>
        <v>0</v>
      </c>
      <c r="J48" s="69">
        <f>ROUND(VLOOKUP(B48,'1-12月公积金'!B45:N10042,MONTH($L$4)+1,0),2)</f>
        <v>0</v>
      </c>
      <c r="K48" s="69">
        <f t="shared" si="4"/>
        <v>397.69</v>
      </c>
      <c r="L48" s="72">
        <f t="shared" si="5"/>
        <v>22858.59</v>
      </c>
    </row>
    <row r="49" spans="1:12">
      <c r="A49" s="2">
        <v>44</v>
      </c>
      <c r="B49" s="9" t="s">
        <v>73</v>
      </c>
      <c r="C49" s="68">
        <f>ROUND(LOOKUP(1,0/(B49='1-12月应发工资'!$B$3:$B$9999),'1-12月应发工资'!$P$3:$P$9999),2)</f>
        <v>27958.86</v>
      </c>
      <c r="D49" s="68">
        <f>LOOKUP(1,0/(B49=扣除项目!$B$10:$B$10001),扣除项目!$Z$10:$Z$10001)</f>
        <v>10000</v>
      </c>
      <c r="E49" s="69">
        <f>ROUND(LOOKUP(1,0/(B49='1-12月预交个税'!$B$3:$B$10000),'1-12月预交个税'!$O$3:$O$10000),2)</f>
        <v>0</v>
      </c>
      <c r="F49" s="69">
        <f>ROUND(MAX((C49-D49-LOOKUP(1,0/(B49='1-12月社保'!$B$3:$B$10000),'1-12月社保'!$O$3:$O$10000)-LOOKUP(1,0/(B49='1-12月公积金'!$B$3:$B$10000),'1-12月公积金'!$O$3:$O$10000))*{0.03,0.1,0.2,0.25,0.3,0.35,0.45}-{0,2520,16920,31920,52920,85920,181920},0),2)</f>
        <v>538.77</v>
      </c>
      <c r="G49" s="69">
        <f t="shared" si="3"/>
        <v>538.77</v>
      </c>
      <c r="H49" s="69">
        <f>ROUND(VLOOKUP(B49,'1-12月应发工资'!$B$3:$O$10000,MONTH($L$4)+1,0),2)</f>
        <v>26910.67</v>
      </c>
      <c r="I49" s="69">
        <f>ROUND(VLOOKUP(B49,'1-12月社保'!B46:N10043,MONTH($L$4)+1,0),2)</f>
        <v>0</v>
      </c>
      <c r="J49" s="69">
        <f>ROUND(VLOOKUP(B49,'1-12月公积金'!B46:N10043,MONTH($L$4)+1,0),2)</f>
        <v>0</v>
      </c>
      <c r="K49" s="69">
        <f t="shared" si="4"/>
        <v>538.77</v>
      </c>
      <c r="L49" s="72">
        <f t="shared" si="5"/>
        <v>26371.9</v>
      </c>
    </row>
    <row r="50" spans="1:12">
      <c r="A50" s="2">
        <v>45</v>
      </c>
      <c r="B50" s="7" t="s">
        <v>74</v>
      </c>
      <c r="C50" s="68">
        <f>ROUND(LOOKUP(1,0/(B50='1-12月应发工资'!$B$3:$B$9999),'1-12月应发工资'!$P$3:$P$9999),2)</f>
        <v>28476.99</v>
      </c>
      <c r="D50" s="68">
        <f>LOOKUP(1,0/(B50=扣除项目!$B$10:$B$10001),扣除项目!$Z$10:$Z$10001)</f>
        <v>10000</v>
      </c>
      <c r="E50" s="69">
        <f>ROUND(LOOKUP(1,0/(B50='1-12月预交个税'!$B$3:$B$10000),'1-12月预交个税'!$O$3:$O$10000),2)</f>
        <v>0</v>
      </c>
      <c r="F50" s="69">
        <f>ROUND(MAX((C50-D50-LOOKUP(1,0/(B50='1-12月社保'!$B$3:$B$10000),'1-12月社保'!$O$3:$O$10000)-LOOKUP(1,0/(B50='1-12月公积金'!$B$3:$B$10000),'1-12月公积金'!$O$3:$O$10000))*{0.03,0.1,0.2,0.25,0.3,0.35,0.45}-{0,2520,16920,31920,52920,85920,181920},0),2)</f>
        <v>554.31</v>
      </c>
      <c r="G50" s="69">
        <f t="shared" si="3"/>
        <v>554.31</v>
      </c>
      <c r="H50" s="69">
        <f>ROUND(VLOOKUP(B50,'1-12月应发工资'!$B$3:$O$10000,MONTH($L$4)+1,0),2)</f>
        <v>26918.27</v>
      </c>
      <c r="I50" s="69">
        <f>ROUND(VLOOKUP(B50,'1-12月社保'!B47:N10044,MONTH($L$4)+1,0),2)</f>
        <v>0</v>
      </c>
      <c r="J50" s="69">
        <f>ROUND(VLOOKUP(B50,'1-12月公积金'!B47:N10044,MONTH($L$4)+1,0),2)</f>
        <v>0</v>
      </c>
      <c r="K50" s="69">
        <f t="shared" si="4"/>
        <v>554.31</v>
      </c>
      <c r="L50" s="72">
        <f t="shared" si="5"/>
        <v>26363.96</v>
      </c>
    </row>
    <row r="51" spans="1:12">
      <c r="A51" s="2">
        <v>46</v>
      </c>
      <c r="B51" s="9" t="s">
        <v>75</v>
      </c>
      <c r="C51" s="68">
        <f>ROUND(LOOKUP(1,0/(B51='1-12月应发工资'!$B$3:$B$9999),'1-12月应发工资'!$P$3:$P$9999),2)</f>
        <v>28926.92</v>
      </c>
      <c r="D51" s="68">
        <f>LOOKUP(1,0/(B51=扣除项目!$B$10:$B$10001),扣除项目!$Z$10:$Z$10001)</f>
        <v>10000</v>
      </c>
      <c r="E51" s="69">
        <f>ROUND(LOOKUP(1,0/(B51='1-12月预交个税'!$B$3:$B$10000),'1-12月预交个税'!$O$3:$O$10000),2)</f>
        <v>0</v>
      </c>
      <c r="F51" s="69">
        <f>ROUND(MAX((C51-D51-LOOKUP(1,0/(B51='1-12月社保'!$B$3:$B$10000),'1-12月社保'!$O$3:$O$10000)-LOOKUP(1,0/(B51='1-12月公积金'!$B$3:$B$10000),'1-12月公积金'!$O$3:$O$10000))*{0.03,0.1,0.2,0.25,0.3,0.35,0.45}-{0,2520,16920,31920,52920,85920,181920},0),2)</f>
        <v>567.81</v>
      </c>
      <c r="G51" s="69">
        <f t="shared" si="3"/>
        <v>567.81</v>
      </c>
      <c r="H51" s="69">
        <f>ROUND(VLOOKUP(B51,'1-12月应发工资'!$B$3:$O$10000,MONTH($L$4)+1,0),2)</f>
        <v>27069.48</v>
      </c>
      <c r="I51" s="69">
        <f>ROUND(VLOOKUP(B51,'1-12月社保'!B48:N10045,MONTH($L$4)+1,0),2)</f>
        <v>0</v>
      </c>
      <c r="J51" s="69">
        <f>ROUND(VLOOKUP(B51,'1-12月公积金'!B48:N10045,MONTH($L$4)+1,0),2)</f>
        <v>0</v>
      </c>
      <c r="K51" s="69">
        <f t="shared" si="4"/>
        <v>567.81</v>
      </c>
      <c r="L51" s="72">
        <f t="shared" si="5"/>
        <v>26501.67</v>
      </c>
    </row>
    <row r="52" spans="1:12">
      <c r="A52" s="2">
        <v>47</v>
      </c>
      <c r="B52" s="9" t="s">
        <v>76</v>
      </c>
      <c r="C52" s="68">
        <f>ROUND(LOOKUP(1,0/(B52='1-12月应发工资'!$B$3:$B$9999),'1-12月应发工资'!$P$3:$P$9999),2)</f>
        <v>43465.47</v>
      </c>
      <c r="D52" s="68">
        <f>LOOKUP(1,0/(B52=扣除项目!$B$10:$B$10001),扣除项目!$Z$10:$Z$10001)</f>
        <v>10000</v>
      </c>
      <c r="E52" s="69">
        <f>ROUND(LOOKUP(1,0/(B52='1-12月预交个税'!$B$3:$B$10000),'1-12月预交个税'!$O$3:$O$10000),2)</f>
        <v>0</v>
      </c>
      <c r="F52" s="69">
        <f>ROUND(MAX((C52-D52-LOOKUP(1,0/(B52='1-12月社保'!$B$3:$B$10000),'1-12月社保'!$O$3:$O$10000)-LOOKUP(1,0/(B52='1-12月公积金'!$B$3:$B$10000),'1-12月公积金'!$O$3:$O$10000))*{0.03,0.1,0.2,0.25,0.3,0.35,0.45}-{0,2520,16920,31920,52920,85920,181920},0),2)</f>
        <v>1003.96</v>
      </c>
      <c r="G52" s="69">
        <f t="shared" si="3"/>
        <v>1003.96</v>
      </c>
      <c r="H52" s="69">
        <f>ROUND(VLOOKUP(B52,'1-12月应发工资'!$B$3:$O$10000,MONTH($L$4)+1,0),2)</f>
        <v>40939.79</v>
      </c>
      <c r="I52" s="69">
        <f>ROUND(VLOOKUP(B52,'1-12月社保'!B49:N10046,MONTH($L$4)+1,0),2)</f>
        <v>0</v>
      </c>
      <c r="J52" s="69">
        <f>ROUND(VLOOKUP(B52,'1-12月公积金'!B49:N10046,MONTH($L$4)+1,0),2)</f>
        <v>0</v>
      </c>
      <c r="K52" s="69">
        <f t="shared" si="4"/>
        <v>1003.96</v>
      </c>
      <c r="L52" s="72">
        <f t="shared" si="5"/>
        <v>39935.83</v>
      </c>
    </row>
    <row r="53" spans="1:12">
      <c r="A53" s="2">
        <v>48</v>
      </c>
      <c r="B53" s="7" t="s">
        <v>77</v>
      </c>
      <c r="C53" s="68">
        <f>ROUND(LOOKUP(1,0/(B53='1-12月应发工资'!$B$3:$B$9999),'1-12月应发工资'!$P$3:$P$9999),2)</f>
        <v>22405.82</v>
      </c>
      <c r="D53" s="68">
        <f>LOOKUP(1,0/(B53=扣除项目!$B$10:$B$10001),扣除项目!$Z$10:$Z$10001)</f>
        <v>10000</v>
      </c>
      <c r="E53" s="69">
        <f>ROUND(LOOKUP(1,0/(B53='1-12月预交个税'!$B$3:$B$10000),'1-12月预交个税'!$O$3:$O$10000),2)</f>
        <v>0</v>
      </c>
      <c r="F53" s="69">
        <f>ROUND(MAX((C53-D53-LOOKUP(1,0/(B53='1-12月社保'!$B$3:$B$10000),'1-12月社保'!$O$3:$O$10000)-LOOKUP(1,0/(B53='1-12月公积金'!$B$3:$B$10000),'1-12月公积金'!$O$3:$O$10000))*{0.03,0.1,0.2,0.25,0.3,0.35,0.45}-{0,2520,16920,31920,52920,85920,181920},0),2)</f>
        <v>372.17</v>
      </c>
      <c r="G53" s="69">
        <f t="shared" si="3"/>
        <v>372.17</v>
      </c>
      <c r="H53" s="69">
        <f>ROUND(VLOOKUP(B53,'1-12月应发工资'!$B$3:$O$10000,MONTH($L$4)+1,0),2)</f>
        <v>20000</v>
      </c>
      <c r="I53" s="69">
        <f>ROUND(VLOOKUP(B53,'1-12月社保'!B50:N10047,MONTH($L$4)+1,0),2)</f>
        <v>0</v>
      </c>
      <c r="J53" s="69">
        <f>ROUND(VLOOKUP(B53,'1-12月公积金'!B50:N10047,MONTH($L$4)+1,0),2)</f>
        <v>0</v>
      </c>
      <c r="K53" s="69">
        <f t="shared" si="4"/>
        <v>372.17</v>
      </c>
      <c r="L53" s="72">
        <f t="shared" si="5"/>
        <v>19627.83</v>
      </c>
    </row>
    <row r="54" spans="1:12">
      <c r="A54" s="2">
        <v>49</v>
      </c>
      <c r="B54" s="9" t="s">
        <v>78</v>
      </c>
      <c r="C54" s="68">
        <f>ROUND(LOOKUP(1,0/(B54='1-12月应发工资'!$B$3:$B$9999),'1-12月应发工资'!$P$3:$P$9999),2)</f>
        <v>23128.4</v>
      </c>
      <c r="D54" s="68">
        <f>LOOKUP(1,0/(B54=扣除项目!$B$10:$B$10001),扣除项目!$Z$10:$Z$10001)</f>
        <v>10000</v>
      </c>
      <c r="E54" s="69">
        <f>ROUND(LOOKUP(1,0/(B54='1-12月预交个税'!$B$3:$B$10000),'1-12月预交个税'!$O$3:$O$10000),2)</f>
        <v>0</v>
      </c>
      <c r="F54" s="69">
        <f>ROUND(MAX((C54-D54-LOOKUP(1,0/(B54='1-12月社保'!$B$3:$B$10000),'1-12月社保'!$O$3:$O$10000)-LOOKUP(1,0/(B54='1-12月公积金'!$B$3:$B$10000),'1-12月公积金'!$O$3:$O$10000))*{0.03,0.1,0.2,0.25,0.3,0.35,0.45}-{0,2520,16920,31920,52920,85920,181920},0),2)</f>
        <v>393.85</v>
      </c>
      <c r="G54" s="69">
        <f t="shared" si="3"/>
        <v>393.85</v>
      </c>
      <c r="H54" s="69">
        <f>ROUND(VLOOKUP(B54,'1-12月应发工资'!$B$3:$O$10000,MONTH($L$4)+1,0),2)</f>
        <v>20000</v>
      </c>
      <c r="I54" s="69">
        <f>ROUND(VLOOKUP(B54,'1-12月社保'!B51:N10048,MONTH($L$4)+1,0),2)</f>
        <v>0</v>
      </c>
      <c r="J54" s="69">
        <f>ROUND(VLOOKUP(B54,'1-12月公积金'!B51:N10048,MONTH($L$4)+1,0),2)</f>
        <v>0</v>
      </c>
      <c r="K54" s="69">
        <f t="shared" si="4"/>
        <v>393.85</v>
      </c>
      <c r="L54" s="72">
        <f t="shared" si="5"/>
        <v>19606.15</v>
      </c>
    </row>
    <row r="55" spans="1:12">
      <c r="A55" s="2">
        <v>50</v>
      </c>
      <c r="B55" s="9" t="s">
        <v>79</v>
      </c>
      <c r="C55" s="68">
        <f>ROUND(LOOKUP(1,0/(B55='1-12月应发工资'!$B$3:$B$9999),'1-12月应发工资'!$P$3:$P$9999),2)</f>
        <v>22628.4</v>
      </c>
      <c r="D55" s="68">
        <f>LOOKUP(1,0/(B55=扣除项目!$B$10:$B$10001),扣除项目!$Z$10:$Z$10001)</f>
        <v>10000</v>
      </c>
      <c r="E55" s="69">
        <f>ROUND(LOOKUP(1,0/(B55='1-12月预交个税'!$B$3:$B$10000),'1-12月预交个税'!$O$3:$O$10000),2)</f>
        <v>0</v>
      </c>
      <c r="F55" s="69">
        <f>ROUND(MAX((C55-D55-LOOKUP(1,0/(B55='1-12月社保'!$B$3:$B$10000),'1-12月社保'!$O$3:$O$10000)-LOOKUP(1,0/(B55='1-12月公积金'!$B$3:$B$10000),'1-12月公积金'!$O$3:$O$10000))*{0.03,0.1,0.2,0.25,0.3,0.35,0.45}-{0,2520,16920,31920,52920,85920,181920},0),2)</f>
        <v>378.85</v>
      </c>
      <c r="G55" s="69">
        <f t="shared" si="3"/>
        <v>378.85</v>
      </c>
      <c r="H55" s="69">
        <f>ROUND(VLOOKUP(B55,'1-12月应发工资'!$B$3:$O$10000,MONTH($L$4)+1,0),2)</f>
        <v>20000</v>
      </c>
      <c r="I55" s="69">
        <f>ROUND(VLOOKUP(B55,'1-12月社保'!B52:N10049,MONTH($L$4)+1,0),2)</f>
        <v>0</v>
      </c>
      <c r="J55" s="69">
        <f>ROUND(VLOOKUP(B55,'1-12月公积金'!B52:N10049,MONTH($L$4)+1,0),2)</f>
        <v>0</v>
      </c>
      <c r="K55" s="69">
        <f t="shared" si="4"/>
        <v>378.85</v>
      </c>
      <c r="L55" s="72">
        <f t="shared" si="5"/>
        <v>19621.15</v>
      </c>
    </row>
    <row r="56" spans="1:12">
      <c r="A56" s="2">
        <v>51</v>
      </c>
      <c r="B56" s="7" t="s">
        <v>80</v>
      </c>
      <c r="C56" s="68">
        <f>ROUND(LOOKUP(1,0/(B56='1-12月应发工资'!$B$3:$B$9999),'1-12月应发工资'!$P$3:$P$9999),2)</f>
        <v>23045.9</v>
      </c>
      <c r="D56" s="68">
        <f>LOOKUP(1,0/(B56=扣除项目!$B$10:$B$10001),扣除项目!$Z$10:$Z$10001)</f>
        <v>10000</v>
      </c>
      <c r="E56" s="69">
        <f>ROUND(LOOKUP(1,0/(B56='1-12月预交个税'!$B$3:$B$10000),'1-12月预交个税'!$O$3:$O$10000),2)</f>
        <v>0</v>
      </c>
      <c r="F56" s="69">
        <f>ROUND(MAX((C56-D56-LOOKUP(1,0/(B56='1-12月社保'!$B$3:$B$10000),'1-12月社保'!$O$3:$O$10000)-LOOKUP(1,0/(B56='1-12月公积金'!$B$3:$B$10000),'1-12月公积金'!$O$3:$O$10000))*{0.03,0.1,0.2,0.25,0.3,0.35,0.45}-{0,2520,16920,31920,52920,85920,181920},0),2)</f>
        <v>391.38</v>
      </c>
      <c r="G56" s="69">
        <f t="shared" si="3"/>
        <v>391.38</v>
      </c>
      <c r="H56" s="69">
        <f>ROUND(VLOOKUP(B56,'1-12月应发工资'!$B$3:$O$10000,MONTH($L$4)+1,0),2)</f>
        <v>20000</v>
      </c>
      <c r="I56" s="69">
        <f>ROUND(VLOOKUP(B56,'1-12月社保'!B53:N10050,MONTH($L$4)+1,0),2)</f>
        <v>0</v>
      </c>
      <c r="J56" s="69">
        <f>ROUND(VLOOKUP(B56,'1-12月公积金'!B53:N10050,MONTH($L$4)+1,0),2)</f>
        <v>0</v>
      </c>
      <c r="K56" s="69">
        <f t="shared" si="4"/>
        <v>391.38</v>
      </c>
      <c r="L56" s="72">
        <f t="shared" si="5"/>
        <v>19608.62</v>
      </c>
    </row>
    <row r="57" spans="1:12">
      <c r="A57" s="2">
        <v>52</v>
      </c>
      <c r="B57" s="9" t="s">
        <v>81</v>
      </c>
      <c r="C57" s="68">
        <f>ROUND(LOOKUP(1,0/(B57='1-12月应发工资'!$B$3:$B$9999),'1-12月应发工资'!$P$3:$P$9999),2)</f>
        <v>23045.9</v>
      </c>
      <c r="D57" s="68">
        <f>LOOKUP(1,0/(B57=扣除项目!$B$10:$B$10001),扣除项目!$Z$10:$Z$10001)</f>
        <v>10000</v>
      </c>
      <c r="E57" s="69">
        <f>ROUND(LOOKUP(1,0/(B57='1-12月预交个税'!$B$3:$B$10000),'1-12月预交个税'!$O$3:$O$10000),2)</f>
        <v>0</v>
      </c>
      <c r="F57" s="69">
        <f>ROUND(MAX((C57-D57-LOOKUP(1,0/(B57='1-12月社保'!$B$3:$B$10000),'1-12月社保'!$O$3:$O$10000)-LOOKUP(1,0/(B57='1-12月公积金'!$B$3:$B$10000),'1-12月公积金'!$O$3:$O$10000))*{0.03,0.1,0.2,0.25,0.3,0.35,0.45}-{0,2520,16920,31920,52920,85920,181920},0),2)</f>
        <v>391.38</v>
      </c>
      <c r="G57" s="69">
        <f t="shared" si="3"/>
        <v>391.38</v>
      </c>
      <c r="H57" s="69">
        <f>ROUND(VLOOKUP(B57,'1-12月应发工资'!$B$3:$O$10000,MONTH($L$4)+1,0),2)</f>
        <v>20000</v>
      </c>
      <c r="I57" s="69">
        <f>ROUND(VLOOKUP(B57,'1-12月社保'!B54:N10051,MONTH($L$4)+1,0),2)</f>
        <v>0</v>
      </c>
      <c r="J57" s="69">
        <f>ROUND(VLOOKUP(B57,'1-12月公积金'!B54:N10051,MONTH($L$4)+1,0),2)</f>
        <v>0</v>
      </c>
      <c r="K57" s="69">
        <f t="shared" si="4"/>
        <v>391.38</v>
      </c>
      <c r="L57" s="72">
        <f t="shared" si="5"/>
        <v>19608.62</v>
      </c>
    </row>
    <row r="58" spans="1:12">
      <c r="A58" s="2">
        <v>53</v>
      </c>
      <c r="B58" s="9" t="s">
        <v>82</v>
      </c>
      <c r="C58" s="68">
        <f>ROUND(LOOKUP(1,0/(B58='1-12月应发工资'!$B$3:$B$9999),'1-12月应发工资'!$P$3:$P$9999),2)</f>
        <v>20309.56</v>
      </c>
      <c r="D58" s="68">
        <f>LOOKUP(1,0/(B58=扣除项目!$B$10:$B$10001),扣除项目!$Z$10:$Z$10001)</f>
        <v>10000</v>
      </c>
      <c r="E58" s="69">
        <f>ROUND(LOOKUP(1,0/(B58='1-12月预交个税'!$B$3:$B$10000),'1-12月预交个税'!$O$3:$O$10000),2)</f>
        <v>0</v>
      </c>
      <c r="F58" s="69">
        <f>ROUND(MAX((C58-D58-LOOKUP(1,0/(B58='1-12月社保'!$B$3:$B$10000),'1-12月社保'!$O$3:$O$10000)-LOOKUP(1,0/(B58='1-12月公积金'!$B$3:$B$10000),'1-12月公积金'!$O$3:$O$10000))*{0.03,0.1,0.2,0.25,0.3,0.35,0.45}-{0,2520,16920,31920,52920,85920,181920},0),2)</f>
        <v>309.29</v>
      </c>
      <c r="G58" s="69">
        <f t="shared" si="3"/>
        <v>309.29</v>
      </c>
      <c r="H58" s="69">
        <f>ROUND(VLOOKUP(B58,'1-12月应发工资'!$B$3:$O$10000,MONTH($L$4)+1,0),2)</f>
        <v>20000</v>
      </c>
      <c r="I58" s="69">
        <f>ROUND(VLOOKUP(B58,'1-12月社保'!B55:N10052,MONTH($L$4)+1,0),2)</f>
        <v>0</v>
      </c>
      <c r="J58" s="69">
        <f>ROUND(VLOOKUP(B58,'1-12月公积金'!B55:N10052,MONTH($L$4)+1,0),2)</f>
        <v>0</v>
      </c>
      <c r="K58" s="69">
        <f t="shared" si="4"/>
        <v>309.29</v>
      </c>
      <c r="L58" s="72">
        <f t="shared" si="5"/>
        <v>19690.71</v>
      </c>
    </row>
    <row r="59" spans="1:12">
      <c r="A59" s="2">
        <v>54</v>
      </c>
      <c r="B59" s="7" t="s">
        <v>83</v>
      </c>
      <c r="C59" s="68">
        <f>ROUND(LOOKUP(1,0/(B59='1-12月应发工资'!$B$3:$B$9999),'1-12月应发工资'!$P$3:$P$9999),2)</f>
        <v>22736.08</v>
      </c>
      <c r="D59" s="68">
        <f>LOOKUP(1,0/(B59=扣除项目!$B$10:$B$10001),扣除项目!$Z$10:$Z$10001)</f>
        <v>10000</v>
      </c>
      <c r="E59" s="69">
        <f>ROUND(LOOKUP(1,0/(B59='1-12月预交个税'!$B$3:$B$10000),'1-12月预交个税'!$O$3:$O$10000),2)</f>
        <v>0</v>
      </c>
      <c r="F59" s="69">
        <f>ROUND(MAX((C59-D59-LOOKUP(1,0/(B59='1-12月社保'!$B$3:$B$10000),'1-12月社保'!$O$3:$O$10000)-LOOKUP(1,0/(B59='1-12月公积金'!$B$3:$B$10000),'1-12月公积金'!$O$3:$O$10000))*{0.03,0.1,0.2,0.25,0.3,0.35,0.45}-{0,2520,16920,31920,52920,85920,181920},0),2)</f>
        <v>382.08</v>
      </c>
      <c r="G59" s="69">
        <f t="shared" si="3"/>
        <v>382.08</v>
      </c>
      <c r="H59" s="69">
        <f>ROUND(VLOOKUP(B59,'1-12月应发工资'!$B$3:$O$10000,MONTH($L$4)+1,0),2)</f>
        <v>20000</v>
      </c>
      <c r="I59" s="69">
        <f>ROUND(VLOOKUP(B59,'1-12月社保'!B56:N10053,MONTH($L$4)+1,0),2)</f>
        <v>0</v>
      </c>
      <c r="J59" s="69">
        <f>ROUND(VLOOKUP(B59,'1-12月公积金'!B56:N10053,MONTH($L$4)+1,0),2)</f>
        <v>0</v>
      </c>
      <c r="K59" s="69">
        <f t="shared" si="4"/>
        <v>382.08</v>
      </c>
      <c r="L59" s="72">
        <f t="shared" si="5"/>
        <v>19617.92</v>
      </c>
    </row>
    <row r="60" spans="1:12">
      <c r="A60" s="2">
        <v>55</v>
      </c>
      <c r="B60" s="9" t="s">
        <v>84</v>
      </c>
      <c r="C60" s="68">
        <f>ROUND(LOOKUP(1,0/(B60='1-12月应发工资'!$B$3:$B$9999),'1-12月应发工资'!$P$3:$P$9999),2)</f>
        <v>23226.08</v>
      </c>
      <c r="D60" s="68">
        <f>LOOKUP(1,0/(B60=扣除项目!$B$10:$B$10001),扣除项目!$Z$10:$Z$10001)</f>
        <v>10000</v>
      </c>
      <c r="E60" s="69">
        <f>ROUND(LOOKUP(1,0/(B60='1-12月预交个税'!$B$3:$B$10000),'1-12月预交个税'!$O$3:$O$10000),2)</f>
        <v>0</v>
      </c>
      <c r="F60" s="69">
        <f>ROUND(MAX((C60-D60-LOOKUP(1,0/(B60='1-12月社保'!$B$3:$B$10000),'1-12月社保'!$O$3:$O$10000)-LOOKUP(1,0/(B60='1-12月公积金'!$B$3:$B$10000),'1-12月公积金'!$O$3:$O$10000))*{0.03,0.1,0.2,0.25,0.3,0.35,0.45}-{0,2520,16920,31920,52920,85920,181920},0),2)</f>
        <v>396.78</v>
      </c>
      <c r="G60" s="69">
        <f t="shared" si="3"/>
        <v>396.78</v>
      </c>
      <c r="H60" s="69">
        <f>ROUND(VLOOKUP(B60,'1-12月应发工资'!$B$3:$O$10000,MONTH($L$4)+1,0),2)</f>
        <v>20000</v>
      </c>
      <c r="I60" s="69">
        <f>ROUND(VLOOKUP(B60,'1-12月社保'!B57:N10054,MONTH($L$4)+1,0),2)</f>
        <v>0</v>
      </c>
      <c r="J60" s="69">
        <f>ROUND(VLOOKUP(B60,'1-12月公积金'!B57:N10054,MONTH($L$4)+1,0),2)</f>
        <v>0</v>
      </c>
      <c r="K60" s="69">
        <f t="shared" si="4"/>
        <v>396.78</v>
      </c>
      <c r="L60" s="72">
        <f t="shared" si="5"/>
        <v>19603.22</v>
      </c>
    </row>
    <row r="61" spans="1:12">
      <c r="A61" s="2">
        <v>56</v>
      </c>
      <c r="B61" s="7" t="s">
        <v>85</v>
      </c>
      <c r="C61" s="68">
        <f>ROUND(LOOKUP(1,0/(B61='1-12月应发工资'!$B$3:$B$9999),'1-12月应发工资'!$P$3:$P$9999),2)</f>
        <v>22359</v>
      </c>
      <c r="D61" s="68">
        <f>LOOKUP(1,0/(B61=扣除项目!$B$10:$B$10001),扣除项目!$Z$10:$Z$10001)</f>
        <v>10000</v>
      </c>
      <c r="E61" s="69">
        <f>ROUND(LOOKUP(1,0/(B61='1-12月预交个税'!$B$3:$B$10000),'1-12月预交个税'!$O$3:$O$10000),2)</f>
        <v>0</v>
      </c>
      <c r="F61" s="69">
        <f>ROUND(MAX((C61-D61-LOOKUP(1,0/(B61='1-12月社保'!$B$3:$B$10000),'1-12月社保'!$O$3:$O$10000)-LOOKUP(1,0/(B61='1-12月公积金'!$B$3:$B$10000),'1-12月公积金'!$O$3:$O$10000))*{0.03,0.1,0.2,0.25,0.3,0.35,0.45}-{0,2520,16920,31920,52920,85920,181920},0),2)</f>
        <v>370.77</v>
      </c>
      <c r="G61" s="69">
        <f t="shared" si="3"/>
        <v>370.77</v>
      </c>
      <c r="H61" s="69">
        <f>ROUND(VLOOKUP(B61,'1-12月应发工资'!$B$3:$O$10000,MONTH($L$4)+1,0),2)</f>
        <v>20000</v>
      </c>
      <c r="I61" s="69">
        <f>ROUND(VLOOKUP(B61,'1-12月社保'!B58:N10055,MONTH($L$4)+1,0),2)</f>
        <v>0</v>
      </c>
      <c r="J61" s="69">
        <f>ROUND(VLOOKUP(B61,'1-12月公积金'!B58:N10055,MONTH($L$4)+1,0),2)</f>
        <v>0</v>
      </c>
      <c r="K61" s="69">
        <f t="shared" si="4"/>
        <v>370.77</v>
      </c>
      <c r="L61" s="72">
        <f t="shared" si="5"/>
        <v>19629.23</v>
      </c>
    </row>
    <row r="62" spans="1:12">
      <c r="A62" s="2">
        <v>57</v>
      </c>
      <c r="B62" s="9" t="s">
        <v>86</v>
      </c>
      <c r="C62" s="68">
        <f>ROUND(LOOKUP(1,0/(B62='1-12月应发工资'!$B$3:$B$9999),'1-12月应发工资'!$P$3:$P$9999),2)</f>
        <v>21981.08</v>
      </c>
      <c r="D62" s="68">
        <f>LOOKUP(1,0/(B62=扣除项目!$B$10:$B$10001),扣除项目!$Z$10:$Z$10001)</f>
        <v>10000</v>
      </c>
      <c r="E62" s="69">
        <f>ROUND(LOOKUP(1,0/(B62='1-12月预交个税'!$B$3:$B$10000),'1-12月预交个税'!$O$3:$O$10000),2)</f>
        <v>0</v>
      </c>
      <c r="F62" s="69">
        <f>ROUND(MAX((C62-D62-LOOKUP(1,0/(B62='1-12月社保'!$B$3:$B$10000),'1-12月社保'!$O$3:$O$10000)-LOOKUP(1,0/(B62='1-12月公积金'!$B$3:$B$10000),'1-12月公积金'!$O$3:$O$10000))*{0.03,0.1,0.2,0.25,0.3,0.35,0.45}-{0,2520,16920,31920,52920,85920,181920},0),2)</f>
        <v>359.43</v>
      </c>
      <c r="G62" s="69">
        <f t="shared" si="3"/>
        <v>359.43</v>
      </c>
      <c r="H62" s="69">
        <f>ROUND(VLOOKUP(B62,'1-12月应发工资'!$B$3:$O$10000,MONTH($L$4)+1,0),2)</f>
        <v>20000</v>
      </c>
      <c r="I62" s="69">
        <f>ROUND(VLOOKUP(B62,'1-12月社保'!B59:N10056,MONTH($L$4)+1,0),2)</f>
        <v>0</v>
      </c>
      <c r="J62" s="69">
        <f>ROUND(VLOOKUP(B62,'1-12月公积金'!B59:N10056,MONTH($L$4)+1,0),2)</f>
        <v>0</v>
      </c>
      <c r="K62" s="69">
        <f t="shared" si="4"/>
        <v>359.43</v>
      </c>
      <c r="L62" s="72">
        <f t="shared" si="5"/>
        <v>19640.57</v>
      </c>
    </row>
    <row r="63" spans="1:12">
      <c r="A63" s="2">
        <v>58</v>
      </c>
      <c r="B63" s="9" t="s">
        <v>87</v>
      </c>
      <c r="C63" s="68">
        <f>ROUND(LOOKUP(1,0/(B63='1-12月应发工资'!$B$3:$B$9999),'1-12月应发工资'!$P$3:$P$9999),2)</f>
        <v>22211.08</v>
      </c>
      <c r="D63" s="68">
        <f>LOOKUP(1,0/(B63=扣除项目!$B$10:$B$10001),扣除项目!$Z$10:$Z$10001)</f>
        <v>10000</v>
      </c>
      <c r="E63" s="69">
        <f>ROUND(LOOKUP(1,0/(B63='1-12月预交个税'!$B$3:$B$10000),'1-12月预交个税'!$O$3:$O$10000),2)</f>
        <v>0</v>
      </c>
      <c r="F63" s="69">
        <f>ROUND(MAX((C63-D63-LOOKUP(1,0/(B63='1-12月社保'!$B$3:$B$10000),'1-12月社保'!$O$3:$O$10000)-LOOKUP(1,0/(B63='1-12月公积金'!$B$3:$B$10000),'1-12月公积金'!$O$3:$O$10000))*{0.03,0.1,0.2,0.25,0.3,0.35,0.45}-{0,2520,16920,31920,52920,85920,181920},0),2)</f>
        <v>366.33</v>
      </c>
      <c r="G63" s="69">
        <f t="shared" si="3"/>
        <v>366.33</v>
      </c>
      <c r="H63" s="69">
        <f>ROUND(VLOOKUP(B63,'1-12月应发工资'!$B$3:$O$10000,MONTH($L$4)+1,0),2)</f>
        <v>20000</v>
      </c>
      <c r="I63" s="69">
        <f>ROUND(VLOOKUP(B63,'1-12月社保'!B60:N10057,MONTH($L$4)+1,0),2)</f>
        <v>0</v>
      </c>
      <c r="J63" s="69">
        <f>ROUND(VLOOKUP(B63,'1-12月公积金'!B60:N10057,MONTH($L$4)+1,0),2)</f>
        <v>0</v>
      </c>
      <c r="K63" s="69">
        <f t="shared" si="4"/>
        <v>366.33</v>
      </c>
      <c r="L63" s="72">
        <f t="shared" si="5"/>
        <v>19633.67</v>
      </c>
    </row>
    <row r="64" spans="1:12">
      <c r="A64" s="2">
        <v>59</v>
      </c>
      <c r="B64" s="7" t="s">
        <v>88</v>
      </c>
      <c r="C64" s="68">
        <f>ROUND(LOOKUP(1,0/(B64='1-12月应发工资'!$B$3:$B$9999),'1-12月应发工资'!$P$3:$P$9999),2)</f>
        <v>22946.08</v>
      </c>
      <c r="D64" s="68">
        <f>LOOKUP(1,0/(B64=扣除项目!$B$10:$B$10001),扣除项目!$Z$10:$Z$10001)</f>
        <v>10000</v>
      </c>
      <c r="E64" s="69">
        <f>ROUND(LOOKUP(1,0/(B64='1-12月预交个税'!$B$3:$B$10000),'1-12月预交个税'!$O$3:$O$10000),2)</f>
        <v>0</v>
      </c>
      <c r="F64" s="69">
        <f>ROUND(MAX((C64-D64-LOOKUP(1,0/(B64='1-12月社保'!$B$3:$B$10000),'1-12月社保'!$O$3:$O$10000)-LOOKUP(1,0/(B64='1-12月公积金'!$B$3:$B$10000),'1-12月公积金'!$O$3:$O$10000))*{0.03,0.1,0.2,0.25,0.3,0.35,0.45}-{0,2520,16920,31920,52920,85920,181920},0),2)</f>
        <v>388.38</v>
      </c>
      <c r="G64" s="69">
        <f t="shared" si="3"/>
        <v>388.38</v>
      </c>
      <c r="H64" s="69">
        <f>ROUND(VLOOKUP(B64,'1-12月应发工资'!$B$3:$O$10000,MONTH($L$4)+1,0),2)</f>
        <v>20000</v>
      </c>
      <c r="I64" s="69">
        <f>ROUND(VLOOKUP(B64,'1-12月社保'!B61:N10058,MONTH($L$4)+1,0),2)</f>
        <v>0</v>
      </c>
      <c r="J64" s="69">
        <f>ROUND(VLOOKUP(B64,'1-12月公积金'!B61:N10058,MONTH($L$4)+1,0),2)</f>
        <v>0</v>
      </c>
      <c r="K64" s="69">
        <f t="shared" si="4"/>
        <v>388.38</v>
      </c>
      <c r="L64" s="72">
        <f t="shared" si="5"/>
        <v>19611.62</v>
      </c>
    </row>
    <row r="65" spans="1:12">
      <c r="A65" s="2">
        <v>60</v>
      </c>
      <c r="B65" s="9" t="s">
        <v>89</v>
      </c>
      <c r="C65" s="68">
        <f>ROUND(LOOKUP(1,0/(B65='1-12月应发工资'!$B$3:$B$9999),'1-12月应发工资'!$P$3:$P$9999),2)</f>
        <v>23431.08</v>
      </c>
      <c r="D65" s="68">
        <f>LOOKUP(1,0/(B65=扣除项目!$B$10:$B$10001),扣除项目!$Z$10:$Z$10001)</f>
        <v>10000</v>
      </c>
      <c r="E65" s="69">
        <f>ROUND(LOOKUP(1,0/(B65='1-12月预交个税'!$B$3:$B$10000),'1-12月预交个税'!$O$3:$O$10000),2)</f>
        <v>0</v>
      </c>
      <c r="F65" s="69">
        <f>ROUND(MAX((C65-D65-LOOKUP(1,0/(B65='1-12月社保'!$B$3:$B$10000),'1-12月社保'!$O$3:$O$10000)-LOOKUP(1,0/(B65='1-12月公积金'!$B$3:$B$10000),'1-12月公积金'!$O$3:$O$10000))*{0.03,0.1,0.2,0.25,0.3,0.35,0.45}-{0,2520,16920,31920,52920,85920,181920},0),2)</f>
        <v>402.93</v>
      </c>
      <c r="G65" s="69">
        <f t="shared" si="3"/>
        <v>402.93</v>
      </c>
      <c r="H65" s="69">
        <f>ROUND(VLOOKUP(B65,'1-12月应发工资'!$B$3:$O$10000,MONTH($L$4)+1,0),2)</f>
        <v>20000</v>
      </c>
      <c r="I65" s="69">
        <f>ROUND(VLOOKUP(B65,'1-12月社保'!B62:N10059,MONTH($L$4)+1,0),2)</f>
        <v>0</v>
      </c>
      <c r="J65" s="69">
        <f>ROUND(VLOOKUP(B65,'1-12月公积金'!B62:N10059,MONTH($L$4)+1,0),2)</f>
        <v>0</v>
      </c>
      <c r="K65" s="69">
        <f t="shared" si="4"/>
        <v>402.93</v>
      </c>
      <c r="L65" s="72">
        <f t="shared" si="5"/>
        <v>19597.07</v>
      </c>
    </row>
    <row r="66" spans="1:12">
      <c r="A66" s="2">
        <v>61</v>
      </c>
      <c r="B66" s="9" t="s">
        <v>90</v>
      </c>
      <c r="C66" s="68">
        <f>ROUND(LOOKUP(1,0/(B66='1-12月应发工资'!$B$3:$B$9999),'1-12月应发工资'!$P$3:$P$9999),2)</f>
        <v>22361.08</v>
      </c>
      <c r="D66" s="68">
        <f>LOOKUP(1,0/(B66=扣除项目!$B$10:$B$10001),扣除项目!$Z$10:$Z$10001)</f>
        <v>10000</v>
      </c>
      <c r="E66" s="69">
        <f>ROUND(LOOKUP(1,0/(B66='1-12月预交个税'!$B$3:$B$10000),'1-12月预交个税'!$O$3:$O$10000),2)</f>
        <v>0</v>
      </c>
      <c r="F66" s="69">
        <f>ROUND(MAX((C66-D66-LOOKUP(1,0/(B66='1-12月社保'!$B$3:$B$10000),'1-12月社保'!$O$3:$O$10000)-LOOKUP(1,0/(B66='1-12月公积金'!$B$3:$B$10000),'1-12月公积金'!$O$3:$O$10000))*{0.03,0.1,0.2,0.25,0.3,0.35,0.45}-{0,2520,16920,31920,52920,85920,181920},0),2)</f>
        <v>370.83</v>
      </c>
      <c r="G66" s="69">
        <f t="shared" si="3"/>
        <v>370.83</v>
      </c>
      <c r="H66" s="69">
        <f>ROUND(VLOOKUP(B66,'1-12月应发工资'!$B$3:$O$10000,MONTH($L$4)+1,0),2)</f>
        <v>20000</v>
      </c>
      <c r="I66" s="69">
        <f>ROUND(VLOOKUP(B66,'1-12月社保'!B63:N10060,MONTH($L$4)+1,0),2)</f>
        <v>0</v>
      </c>
      <c r="J66" s="69">
        <f>ROUND(VLOOKUP(B66,'1-12月公积金'!B63:N10060,MONTH($L$4)+1,0),2)</f>
        <v>0</v>
      </c>
      <c r="K66" s="69">
        <f t="shared" si="4"/>
        <v>370.83</v>
      </c>
      <c r="L66" s="72">
        <f t="shared" si="5"/>
        <v>19629.17</v>
      </c>
    </row>
    <row r="67" spans="1:12">
      <c r="A67" s="2">
        <v>62</v>
      </c>
      <c r="B67" s="7" t="s">
        <v>91</v>
      </c>
      <c r="C67" s="68">
        <f>ROUND(LOOKUP(1,0/(B67='1-12月应发工资'!$B$3:$B$9999),'1-12月应发工资'!$P$3:$P$9999),2)</f>
        <v>20666.08</v>
      </c>
      <c r="D67" s="68">
        <f>LOOKUP(1,0/(B67=扣除项目!$B$10:$B$10001),扣除项目!$Z$10:$Z$10001)</f>
        <v>10000</v>
      </c>
      <c r="E67" s="69">
        <f>ROUND(LOOKUP(1,0/(B67='1-12月预交个税'!$B$3:$B$10000),'1-12月预交个税'!$O$3:$O$10000),2)</f>
        <v>0</v>
      </c>
      <c r="F67" s="69">
        <f>ROUND(MAX((C67-D67-LOOKUP(1,0/(B67='1-12月社保'!$B$3:$B$10000),'1-12月社保'!$O$3:$O$10000)-LOOKUP(1,0/(B67='1-12月公积金'!$B$3:$B$10000),'1-12月公积金'!$O$3:$O$10000))*{0.03,0.1,0.2,0.25,0.3,0.35,0.45}-{0,2520,16920,31920,52920,85920,181920},0),2)</f>
        <v>319.98</v>
      </c>
      <c r="G67" s="69">
        <f t="shared" si="3"/>
        <v>319.98</v>
      </c>
      <c r="H67" s="69">
        <f>ROUND(VLOOKUP(B67,'1-12月应发工资'!$B$3:$O$10000,MONTH($L$4)+1,0),2)</f>
        <v>20000</v>
      </c>
      <c r="I67" s="69">
        <f>ROUND(VLOOKUP(B67,'1-12月社保'!B64:N10061,MONTH($L$4)+1,0),2)</f>
        <v>0</v>
      </c>
      <c r="J67" s="69">
        <f>ROUND(VLOOKUP(B67,'1-12月公积金'!B64:N10061,MONTH($L$4)+1,0),2)</f>
        <v>0</v>
      </c>
      <c r="K67" s="69">
        <f t="shared" si="4"/>
        <v>319.98</v>
      </c>
      <c r="L67" s="72">
        <f t="shared" si="5"/>
        <v>19680.02</v>
      </c>
    </row>
    <row r="68" spans="1:12">
      <c r="A68" s="2">
        <v>63</v>
      </c>
      <c r="B68" s="9" t="s">
        <v>92</v>
      </c>
      <c r="C68" s="68">
        <f>ROUND(LOOKUP(1,0/(B68='1-12月应发工资'!$B$3:$B$9999),'1-12月应发工资'!$P$3:$P$9999),2)</f>
        <v>23979</v>
      </c>
      <c r="D68" s="68">
        <f>LOOKUP(1,0/(B68=扣除项目!$B$10:$B$10001),扣除项目!$Z$10:$Z$10001)</f>
        <v>10000</v>
      </c>
      <c r="E68" s="69">
        <f>ROUND(LOOKUP(1,0/(B68='1-12月预交个税'!$B$3:$B$10000),'1-12月预交个税'!$O$3:$O$10000),2)</f>
        <v>16.2</v>
      </c>
      <c r="F68" s="69">
        <f>ROUND(MAX((C68-D68-LOOKUP(1,0/(B68='1-12月社保'!$B$3:$B$10000),'1-12月社保'!$O$3:$O$10000)-LOOKUP(1,0/(B68='1-12月公积金'!$B$3:$B$10000),'1-12月公积金'!$O$3:$O$10000))*{0.03,0.1,0.2,0.25,0.3,0.35,0.45}-{0,2520,16920,31920,52920,85920,181920},0),2)</f>
        <v>418.4</v>
      </c>
      <c r="G68" s="69">
        <f t="shared" si="3"/>
        <v>402.2</v>
      </c>
      <c r="H68" s="69">
        <f>ROUND(VLOOKUP(B68,'1-12月应发工资'!$B$3:$O$10000,MONTH($L$4)+1,0),2)</f>
        <v>20000</v>
      </c>
      <c r="I68" s="69">
        <f>ROUND(VLOOKUP(B68,'1-12月社保'!B65:N10062,MONTH($L$4)+1,0),2)</f>
        <v>0</v>
      </c>
      <c r="J68" s="69">
        <f>ROUND(VLOOKUP(B68,'1-12月公积金'!B65:N10062,MONTH($L$4)+1,0),2)</f>
        <v>0</v>
      </c>
      <c r="K68" s="69">
        <f t="shared" si="4"/>
        <v>402.2</v>
      </c>
      <c r="L68" s="72">
        <f t="shared" si="5"/>
        <v>19597.8</v>
      </c>
    </row>
    <row r="69" spans="1:12">
      <c r="A69" s="2">
        <v>64</v>
      </c>
      <c r="B69" s="9" t="s">
        <v>93</v>
      </c>
      <c r="C69" s="68">
        <f>ROUND(LOOKUP(1,0/(B69='1-12月应发工资'!$B$3:$B$9999),'1-12月应发工资'!$P$3:$P$9999),2)</f>
        <v>22246.08</v>
      </c>
      <c r="D69" s="68">
        <f>LOOKUP(1,0/(B69=扣除项目!$B$10:$B$10001),扣除项目!$Z$10:$Z$10001)</f>
        <v>10000</v>
      </c>
      <c r="E69" s="69">
        <f>ROUND(LOOKUP(1,0/(B69='1-12月预交个税'!$B$3:$B$10000),'1-12月预交个税'!$O$3:$O$10000),2)</f>
        <v>0</v>
      </c>
      <c r="F69" s="69">
        <f>ROUND(MAX((C69-D69-LOOKUP(1,0/(B69='1-12月社保'!$B$3:$B$10000),'1-12月社保'!$O$3:$O$10000)-LOOKUP(1,0/(B69='1-12月公积金'!$B$3:$B$10000),'1-12月公积金'!$O$3:$O$10000))*{0.03,0.1,0.2,0.25,0.3,0.35,0.45}-{0,2520,16920,31920,52920,85920,181920},0),2)</f>
        <v>367.38</v>
      </c>
      <c r="G69" s="69">
        <f t="shared" si="3"/>
        <v>367.38</v>
      </c>
      <c r="H69" s="69">
        <f>ROUND(VLOOKUP(B69,'1-12月应发工资'!$B$3:$O$10000,MONTH($L$4)+1,0),2)</f>
        <v>20000</v>
      </c>
      <c r="I69" s="69">
        <f>ROUND(VLOOKUP(B69,'1-12月社保'!B66:N10063,MONTH($L$4)+1,0),2)</f>
        <v>0</v>
      </c>
      <c r="J69" s="69">
        <f>ROUND(VLOOKUP(B69,'1-12月公积金'!B66:N10063,MONTH($L$4)+1,0),2)</f>
        <v>0</v>
      </c>
      <c r="K69" s="69">
        <f t="shared" si="4"/>
        <v>367.38</v>
      </c>
      <c r="L69" s="72">
        <f t="shared" si="5"/>
        <v>19632.62</v>
      </c>
    </row>
    <row r="70" spans="1:12">
      <c r="A70" s="2">
        <v>65</v>
      </c>
      <c r="B70" s="7" t="s">
        <v>94</v>
      </c>
      <c r="C70" s="68">
        <f>ROUND(LOOKUP(1,0/(B70='1-12月应发工资'!$B$3:$B$9999),'1-12月应发工资'!$P$3:$P$9999),2)</f>
        <v>22062</v>
      </c>
      <c r="D70" s="68">
        <f>LOOKUP(1,0/(B70=扣除项目!$B$10:$B$10001),扣除项目!$Z$10:$Z$10001)</f>
        <v>10000</v>
      </c>
      <c r="E70" s="69">
        <f>ROUND(LOOKUP(1,0/(B70='1-12月预交个税'!$B$3:$B$10000),'1-12月预交个税'!$O$3:$O$10000),2)</f>
        <v>0</v>
      </c>
      <c r="F70" s="69">
        <f>ROUND(MAX((C70-D70-LOOKUP(1,0/(B70='1-12月社保'!$B$3:$B$10000),'1-12月社保'!$O$3:$O$10000)-LOOKUP(1,0/(B70='1-12月公积金'!$B$3:$B$10000),'1-12月公积金'!$O$3:$O$10000))*{0.03,0.1,0.2,0.25,0.3,0.35,0.45}-{0,2520,16920,31920,52920,85920,181920},0),2)</f>
        <v>361.86</v>
      </c>
      <c r="G70" s="69">
        <f t="shared" si="3"/>
        <v>361.86</v>
      </c>
      <c r="H70" s="69">
        <f>ROUND(VLOOKUP(B70,'1-12月应发工资'!$B$3:$O$10000,MONTH($L$4)+1,0),2)</f>
        <v>20000</v>
      </c>
      <c r="I70" s="69">
        <f>ROUND(VLOOKUP(B70,'1-12月社保'!B67:N10064,MONTH($L$4)+1,0),2)</f>
        <v>0</v>
      </c>
      <c r="J70" s="69">
        <f>ROUND(VLOOKUP(B70,'1-12月公积金'!B67:N10064,MONTH($L$4)+1,0),2)</f>
        <v>0</v>
      </c>
      <c r="K70" s="69">
        <f t="shared" si="4"/>
        <v>361.86</v>
      </c>
      <c r="L70" s="72">
        <f t="shared" si="5"/>
        <v>19638.14</v>
      </c>
    </row>
    <row r="71" spans="1:12">
      <c r="A71" s="2">
        <v>66</v>
      </c>
      <c r="B71" s="9" t="s">
        <v>95</v>
      </c>
      <c r="C71" s="68">
        <f>ROUND(LOOKUP(1,0/(B71='1-12月应发工资'!$B$3:$B$9999),'1-12月应发工资'!$P$3:$P$9999),2)</f>
        <v>23327</v>
      </c>
      <c r="D71" s="68">
        <f>LOOKUP(1,0/(B71=扣除项目!$B$10:$B$10001),扣除项目!$Z$10:$Z$10001)</f>
        <v>10000</v>
      </c>
      <c r="E71" s="69">
        <f>ROUND(LOOKUP(1,0/(B71='1-12月预交个税'!$B$3:$B$10000),'1-12月预交个税'!$O$3:$O$10000),2)</f>
        <v>0</v>
      </c>
      <c r="F71" s="69">
        <f>ROUND(MAX((C71-D71-LOOKUP(1,0/(B71='1-12月社保'!$B$3:$B$10000),'1-12月社保'!$O$3:$O$10000)-LOOKUP(1,0/(B71='1-12月公积金'!$B$3:$B$10000),'1-12月公积金'!$O$3:$O$10000))*{0.03,0.1,0.2,0.25,0.3,0.35,0.45}-{0,2520,16920,31920,52920,85920,181920},0),2)</f>
        <v>399.81</v>
      </c>
      <c r="G71" s="69">
        <f t="shared" ref="G71:G102" si="6">F71-E71</f>
        <v>399.81</v>
      </c>
      <c r="H71" s="69">
        <f>ROUND(VLOOKUP(B71,'1-12月应发工资'!$B$3:$O$10000,MONTH($L$4)+1,0),2)</f>
        <v>20000</v>
      </c>
      <c r="I71" s="69">
        <f>ROUND(VLOOKUP(B71,'1-12月社保'!B68:N10065,MONTH($L$4)+1,0),2)</f>
        <v>0</v>
      </c>
      <c r="J71" s="69">
        <f>ROUND(VLOOKUP(B71,'1-12月公积金'!B68:N10065,MONTH($L$4)+1,0),2)</f>
        <v>0</v>
      </c>
      <c r="K71" s="69">
        <f t="shared" ref="K71:K102" si="7">IF(G71&gt;0,G71,0)</f>
        <v>399.81</v>
      </c>
      <c r="L71" s="72">
        <f t="shared" ref="L71:L102" si="8">H71-K71-I71-J71</f>
        <v>19600.19</v>
      </c>
    </row>
    <row r="72" spans="1:12">
      <c r="A72" s="2">
        <v>67</v>
      </c>
      <c r="B72" s="7" t="s">
        <v>96</v>
      </c>
      <c r="C72" s="68">
        <f>ROUND(LOOKUP(1,0/(B72='1-12月应发工资'!$B$3:$B$9999),'1-12月应发工资'!$P$3:$P$9999),2)</f>
        <v>23007</v>
      </c>
      <c r="D72" s="68">
        <f>LOOKUP(1,0/(B72=扣除项目!$B$10:$B$10001),扣除项目!$Z$10:$Z$10001)</f>
        <v>10000</v>
      </c>
      <c r="E72" s="69">
        <f>ROUND(LOOKUP(1,0/(B72='1-12月预交个税'!$B$3:$B$10000),'1-12月预交个税'!$O$3:$O$10000),2)</f>
        <v>0</v>
      </c>
      <c r="F72" s="69">
        <f>ROUND(MAX((C72-D72-LOOKUP(1,0/(B72='1-12月社保'!$B$3:$B$10000),'1-12月社保'!$O$3:$O$10000)-LOOKUP(1,0/(B72='1-12月公积金'!$B$3:$B$10000),'1-12月公积金'!$O$3:$O$10000))*{0.03,0.1,0.2,0.25,0.3,0.35,0.45}-{0,2520,16920,31920,52920,85920,181920},0),2)</f>
        <v>390.21</v>
      </c>
      <c r="G72" s="69">
        <f t="shared" si="6"/>
        <v>390.21</v>
      </c>
      <c r="H72" s="69">
        <f>ROUND(VLOOKUP(B72,'1-12月应发工资'!$B$3:$O$10000,MONTH($L$4)+1,0),2)</f>
        <v>20000</v>
      </c>
      <c r="I72" s="69">
        <f>ROUND(VLOOKUP(B72,'1-12月社保'!B69:N10066,MONTH($L$4)+1,0),2)</f>
        <v>0</v>
      </c>
      <c r="J72" s="69">
        <f>ROUND(VLOOKUP(B72,'1-12月公积金'!B69:N10066,MONTH($L$4)+1,0),2)</f>
        <v>0</v>
      </c>
      <c r="K72" s="69">
        <f t="shared" si="7"/>
        <v>390.21</v>
      </c>
      <c r="L72" s="72">
        <f t="shared" si="8"/>
        <v>19609.79</v>
      </c>
    </row>
    <row r="73" spans="1:12">
      <c r="A73" s="2">
        <v>68</v>
      </c>
      <c r="B73" s="9" t="s">
        <v>97</v>
      </c>
      <c r="C73" s="68">
        <f>ROUND(LOOKUP(1,0/(B73='1-12月应发工资'!$B$3:$B$9999),'1-12月应发工资'!$P$3:$P$9999),2)</f>
        <v>22732</v>
      </c>
      <c r="D73" s="68">
        <f>LOOKUP(1,0/(B73=扣除项目!$B$10:$B$10001),扣除项目!$Z$10:$Z$10001)</f>
        <v>10000</v>
      </c>
      <c r="E73" s="69">
        <f>ROUND(LOOKUP(1,0/(B73='1-12月预交个税'!$B$3:$B$10000),'1-12月预交个税'!$O$3:$O$10000),2)</f>
        <v>0</v>
      </c>
      <c r="F73" s="69">
        <f>ROUND(MAX((C73-D73-LOOKUP(1,0/(B73='1-12月社保'!$B$3:$B$10000),'1-12月社保'!$O$3:$O$10000)-LOOKUP(1,0/(B73='1-12月公积金'!$B$3:$B$10000),'1-12月公积金'!$O$3:$O$10000))*{0.03,0.1,0.2,0.25,0.3,0.35,0.45}-{0,2520,16920,31920,52920,85920,181920},0),2)</f>
        <v>381.96</v>
      </c>
      <c r="G73" s="69">
        <f t="shared" si="6"/>
        <v>381.96</v>
      </c>
      <c r="H73" s="69">
        <f>ROUND(VLOOKUP(B73,'1-12月应发工资'!$B$3:$O$10000,MONTH($L$4)+1,0),2)</f>
        <v>20000</v>
      </c>
      <c r="I73" s="69">
        <f>ROUND(VLOOKUP(B73,'1-12月社保'!B70:N10067,MONTH($L$4)+1,0),2)</f>
        <v>0</v>
      </c>
      <c r="J73" s="69">
        <f>ROUND(VLOOKUP(B73,'1-12月公积金'!B70:N10067,MONTH($L$4)+1,0),2)</f>
        <v>0</v>
      </c>
      <c r="K73" s="69">
        <f t="shared" si="7"/>
        <v>381.96</v>
      </c>
      <c r="L73" s="72">
        <f t="shared" si="8"/>
        <v>19618.04</v>
      </c>
    </row>
    <row r="74" spans="1:12">
      <c r="A74" s="2">
        <v>69</v>
      </c>
      <c r="B74" s="9" t="s">
        <v>98</v>
      </c>
      <c r="C74" s="68">
        <f>ROUND(LOOKUP(1,0/(B74='1-12月应发工资'!$B$3:$B$9999),'1-12月应发工资'!$P$3:$P$9999),2)</f>
        <v>23771.08</v>
      </c>
      <c r="D74" s="68">
        <f>LOOKUP(1,0/(B74=扣除项目!$B$10:$B$10001),扣除项目!$Z$10:$Z$10001)</f>
        <v>10000</v>
      </c>
      <c r="E74" s="69">
        <f>ROUND(LOOKUP(1,0/(B74='1-12月预交个税'!$B$3:$B$10000),'1-12月预交个税'!$O$3:$O$10000),2)</f>
        <v>9.96</v>
      </c>
      <c r="F74" s="69">
        <f>ROUND(MAX((C74-D74-LOOKUP(1,0/(B74='1-12月社保'!$B$3:$B$10000),'1-12月社保'!$O$3:$O$10000)-LOOKUP(1,0/(B74='1-12月公积金'!$B$3:$B$10000),'1-12月公积金'!$O$3:$O$10000))*{0.03,0.1,0.2,0.25,0.3,0.35,0.45}-{0,2520,16920,31920,52920,85920,181920},0),2)</f>
        <v>412.53</v>
      </c>
      <c r="G74" s="69">
        <f t="shared" si="6"/>
        <v>402.57</v>
      </c>
      <c r="H74" s="69">
        <f>ROUND(VLOOKUP(B74,'1-12月应发工资'!$B$3:$O$10000,MONTH($L$4)+1,0),2)</f>
        <v>20000</v>
      </c>
      <c r="I74" s="69">
        <f>ROUND(VLOOKUP(B74,'1-12月社保'!B71:N10068,MONTH($L$4)+1,0),2)</f>
        <v>0</v>
      </c>
      <c r="J74" s="69">
        <f>ROUND(VLOOKUP(B74,'1-12月公积金'!B71:N10068,MONTH($L$4)+1,0),2)</f>
        <v>0</v>
      </c>
      <c r="K74" s="69">
        <f t="shared" si="7"/>
        <v>402.57</v>
      </c>
      <c r="L74" s="72">
        <f t="shared" si="8"/>
        <v>19597.43</v>
      </c>
    </row>
    <row r="75" spans="1:12">
      <c r="A75" s="2">
        <v>70</v>
      </c>
      <c r="B75" s="7" t="s">
        <v>99</v>
      </c>
      <c r="C75" s="68">
        <f>ROUND(LOOKUP(1,0/(B75='1-12月应发工资'!$B$3:$B$9999),'1-12月应发工资'!$P$3:$P$9999),2)</f>
        <v>23651.08</v>
      </c>
      <c r="D75" s="68">
        <f>LOOKUP(1,0/(B75=扣除项目!$B$10:$B$10001),扣除项目!$Z$10:$Z$10001)</f>
        <v>10000</v>
      </c>
      <c r="E75" s="69">
        <f>ROUND(LOOKUP(1,0/(B75='1-12月预交个税'!$B$3:$B$10000),'1-12月预交个税'!$O$3:$O$10000),2)</f>
        <v>6.36</v>
      </c>
      <c r="F75" s="69">
        <f>ROUND(MAX((C75-D75-LOOKUP(1,0/(B75='1-12月社保'!$B$3:$B$10000),'1-12月社保'!$O$3:$O$10000)-LOOKUP(1,0/(B75='1-12月公积金'!$B$3:$B$10000),'1-12月公积金'!$O$3:$O$10000))*{0.03,0.1,0.2,0.25,0.3,0.35,0.45}-{0,2520,16920,31920,52920,85920,181920},0),2)</f>
        <v>409.15</v>
      </c>
      <c r="G75" s="69">
        <f t="shared" si="6"/>
        <v>402.79</v>
      </c>
      <c r="H75" s="69">
        <f>ROUND(VLOOKUP(B75,'1-12月应发工资'!$B$3:$O$10000,MONTH($L$4)+1,0),2)</f>
        <v>20000</v>
      </c>
      <c r="I75" s="69">
        <f>ROUND(VLOOKUP(B75,'1-12月社保'!B72:N10069,MONTH($L$4)+1,0),2)</f>
        <v>0</v>
      </c>
      <c r="J75" s="69">
        <f>ROUND(VLOOKUP(B75,'1-12月公积金'!B72:N10069,MONTH($L$4)+1,0),2)</f>
        <v>0</v>
      </c>
      <c r="K75" s="69">
        <f t="shared" si="7"/>
        <v>402.79</v>
      </c>
      <c r="L75" s="72">
        <f t="shared" si="8"/>
        <v>19597.21</v>
      </c>
    </row>
    <row r="76" spans="1:12">
      <c r="A76" s="2">
        <v>71</v>
      </c>
      <c r="B76" s="9" t="s">
        <v>100</v>
      </c>
      <c r="C76" s="68">
        <f>ROUND(LOOKUP(1,0/(B76='1-12月应发工资'!$B$3:$B$9999),'1-12月应发工资'!$P$3:$P$9999),2)</f>
        <v>23939</v>
      </c>
      <c r="D76" s="68">
        <f>LOOKUP(1,0/(B76=扣除项目!$B$10:$B$10001),扣除项目!$Z$10:$Z$10001)</f>
        <v>10000</v>
      </c>
      <c r="E76" s="69">
        <f>ROUND(LOOKUP(1,0/(B76='1-12月预交个税'!$B$3:$B$10000),'1-12月预交个税'!$O$3:$O$10000),2)</f>
        <v>15</v>
      </c>
      <c r="F76" s="69">
        <f>ROUND(MAX((C76-D76-LOOKUP(1,0/(B76='1-12月社保'!$B$3:$B$10000),'1-12月社保'!$O$3:$O$10000)-LOOKUP(1,0/(B76='1-12月公积金'!$B$3:$B$10000),'1-12月公积金'!$O$3:$O$10000))*{0.03,0.1,0.2,0.25,0.3,0.35,0.45}-{0,2520,16920,31920,52920,85920,181920},0),2)</f>
        <v>417.27</v>
      </c>
      <c r="G76" s="69">
        <f t="shared" si="6"/>
        <v>402.27</v>
      </c>
      <c r="H76" s="69">
        <f>ROUND(VLOOKUP(B76,'1-12月应发工资'!$B$3:$O$10000,MONTH($L$4)+1,0),2)</f>
        <v>20000</v>
      </c>
      <c r="I76" s="69">
        <f>ROUND(VLOOKUP(B76,'1-12月社保'!B73:N10070,MONTH($L$4)+1,0),2)</f>
        <v>0</v>
      </c>
      <c r="J76" s="69">
        <f>ROUND(VLOOKUP(B76,'1-12月公积金'!B73:N10070,MONTH($L$4)+1,0),2)</f>
        <v>0</v>
      </c>
      <c r="K76" s="69">
        <f t="shared" si="7"/>
        <v>402.27</v>
      </c>
      <c r="L76" s="72">
        <f t="shared" si="8"/>
        <v>19597.73</v>
      </c>
    </row>
    <row r="77" spans="1:12">
      <c r="A77" s="2">
        <v>72</v>
      </c>
      <c r="B77" s="9" t="s">
        <v>101</v>
      </c>
      <c r="C77" s="68">
        <f>ROUND(LOOKUP(1,0/(B77='1-12月应发工资'!$B$3:$B$9999),'1-12月应发工资'!$P$3:$P$9999),2)</f>
        <v>22909.41</v>
      </c>
      <c r="D77" s="68">
        <f>LOOKUP(1,0/(B77=扣除项目!$B$10:$B$10001),扣除项目!$Z$10:$Z$10001)</f>
        <v>10000</v>
      </c>
      <c r="E77" s="69">
        <f>ROUND(LOOKUP(1,0/(B77='1-12月预交个税'!$B$3:$B$10000),'1-12月预交个税'!$O$3:$O$10000),2)</f>
        <v>0</v>
      </c>
      <c r="F77" s="69">
        <f>ROUND(MAX((C77-D77-LOOKUP(1,0/(B77='1-12月社保'!$B$3:$B$10000),'1-12月社保'!$O$3:$O$10000)-LOOKUP(1,0/(B77='1-12月公积金'!$B$3:$B$10000),'1-12月公积金'!$O$3:$O$10000))*{0.03,0.1,0.2,0.25,0.3,0.35,0.45}-{0,2520,16920,31920,52920,85920,181920},0),2)</f>
        <v>387.28</v>
      </c>
      <c r="G77" s="69">
        <f t="shared" si="6"/>
        <v>387.28</v>
      </c>
      <c r="H77" s="69">
        <f>ROUND(VLOOKUP(B77,'1-12月应发工资'!$B$3:$O$10000,MONTH($L$4)+1,0),2)</f>
        <v>20000</v>
      </c>
      <c r="I77" s="69">
        <f>ROUND(VLOOKUP(B77,'1-12月社保'!B74:N10071,MONTH($L$4)+1,0),2)</f>
        <v>0</v>
      </c>
      <c r="J77" s="69">
        <f>ROUND(VLOOKUP(B77,'1-12月公积金'!B74:N10071,MONTH($L$4)+1,0),2)</f>
        <v>0</v>
      </c>
      <c r="K77" s="69">
        <f t="shared" si="7"/>
        <v>387.28</v>
      </c>
      <c r="L77" s="72">
        <f t="shared" si="8"/>
        <v>19612.72</v>
      </c>
    </row>
    <row r="78" spans="1:12">
      <c r="A78" s="2">
        <v>73</v>
      </c>
      <c r="B78" s="7" t="s">
        <v>102</v>
      </c>
      <c r="C78" s="68">
        <f>ROUND(LOOKUP(1,0/(B78='1-12月应发工资'!$B$3:$B$9999),'1-12月应发工资'!$P$3:$P$9999),2)</f>
        <v>22662</v>
      </c>
      <c r="D78" s="68">
        <f>LOOKUP(1,0/(B78=扣除项目!$B$10:$B$10001),扣除项目!$Z$10:$Z$10001)</f>
        <v>10000</v>
      </c>
      <c r="E78" s="69">
        <f>ROUND(LOOKUP(1,0/(B78='1-12月预交个税'!$B$3:$B$10000),'1-12月预交个税'!$O$3:$O$10000),2)</f>
        <v>0</v>
      </c>
      <c r="F78" s="69">
        <f>ROUND(MAX((C78-D78-LOOKUP(1,0/(B78='1-12月社保'!$B$3:$B$10000),'1-12月社保'!$O$3:$O$10000)-LOOKUP(1,0/(B78='1-12月公积金'!$B$3:$B$10000),'1-12月公积金'!$O$3:$O$10000))*{0.03,0.1,0.2,0.25,0.3,0.35,0.45}-{0,2520,16920,31920,52920,85920,181920},0),2)</f>
        <v>379.86</v>
      </c>
      <c r="G78" s="69">
        <f t="shared" si="6"/>
        <v>379.86</v>
      </c>
      <c r="H78" s="69">
        <f>ROUND(VLOOKUP(B78,'1-12月应发工资'!$B$3:$O$10000,MONTH($L$4)+1,0),2)</f>
        <v>20000</v>
      </c>
      <c r="I78" s="69">
        <f>ROUND(VLOOKUP(B78,'1-12月社保'!B75:N10072,MONTH($L$4)+1,0),2)</f>
        <v>0</v>
      </c>
      <c r="J78" s="69">
        <f>ROUND(VLOOKUP(B78,'1-12月公积金'!B75:N10072,MONTH($L$4)+1,0),2)</f>
        <v>0</v>
      </c>
      <c r="K78" s="69">
        <f t="shared" si="7"/>
        <v>379.86</v>
      </c>
      <c r="L78" s="72">
        <f t="shared" si="8"/>
        <v>19620.14</v>
      </c>
    </row>
    <row r="79" spans="1:12">
      <c r="A79" s="2">
        <v>74</v>
      </c>
      <c r="B79" s="9" t="s">
        <v>103</v>
      </c>
      <c r="C79" s="68">
        <f>ROUND(LOOKUP(1,0/(B79='1-12月应发工资'!$B$3:$B$9999),'1-12月应发工资'!$P$3:$P$9999),2)</f>
        <v>22847</v>
      </c>
      <c r="D79" s="68">
        <f>LOOKUP(1,0/(B79=扣除项目!$B$10:$B$10001),扣除项目!$Z$10:$Z$10001)</f>
        <v>10000</v>
      </c>
      <c r="E79" s="69">
        <f>ROUND(LOOKUP(1,0/(B79='1-12月预交个税'!$B$3:$B$10000),'1-12月预交个税'!$O$3:$O$10000),2)</f>
        <v>0</v>
      </c>
      <c r="F79" s="69">
        <f>ROUND(MAX((C79-D79-LOOKUP(1,0/(B79='1-12月社保'!$B$3:$B$10000),'1-12月社保'!$O$3:$O$10000)-LOOKUP(1,0/(B79='1-12月公积金'!$B$3:$B$10000),'1-12月公积金'!$O$3:$O$10000))*{0.03,0.1,0.2,0.25,0.3,0.35,0.45}-{0,2520,16920,31920,52920,85920,181920},0),2)</f>
        <v>385.41</v>
      </c>
      <c r="G79" s="69">
        <f t="shared" si="6"/>
        <v>385.41</v>
      </c>
      <c r="H79" s="69">
        <f>ROUND(VLOOKUP(B79,'1-12月应发工资'!$B$3:$O$10000,MONTH($L$4)+1,0),2)</f>
        <v>20000</v>
      </c>
      <c r="I79" s="69">
        <f>ROUND(VLOOKUP(B79,'1-12月社保'!B76:N10073,MONTH($L$4)+1,0),2)</f>
        <v>0</v>
      </c>
      <c r="J79" s="69">
        <f>ROUND(VLOOKUP(B79,'1-12月公积金'!B76:N10073,MONTH($L$4)+1,0),2)</f>
        <v>0</v>
      </c>
      <c r="K79" s="69">
        <f t="shared" si="7"/>
        <v>385.41</v>
      </c>
      <c r="L79" s="72">
        <f t="shared" si="8"/>
        <v>19614.59</v>
      </c>
    </row>
    <row r="80" spans="1:12">
      <c r="A80" s="2">
        <v>75</v>
      </c>
      <c r="B80" s="9" t="s">
        <v>104</v>
      </c>
      <c r="C80" s="68">
        <f>ROUND(LOOKUP(1,0/(B80='1-12月应发工资'!$B$3:$B$9999),'1-12月应发工资'!$P$3:$P$9999),2)</f>
        <v>22454</v>
      </c>
      <c r="D80" s="68">
        <f>LOOKUP(1,0/(B80=扣除项目!$B$10:$B$10001),扣除项目!$Z$10:$Z$10001)</f>
        <v>10000</v>
      </c>
      <c r="E80" s="69">
        <f>ROUND(LOOKUP(1,0/(B80='1-12月预交个税'!$B$3:$B$10000),'1-12月预交个税'!$O$3:$O$10000),2)</f>
        <v>0</v>
      </c>
      <c r="F80" s="69">
        <f>ROUND(MAX((C80-D80-LOOKUP(1,0/(B80='1-12月社保'!$B$3:$B$10000),'1-12月社保'!$O$3:$O$10000)-LOOKUP(1,0/(B80='1-12月公积金'!$B$3:$B$10000),'1-12月公积金'!$O$3:$O$10000))*{0.03,0.1,0.2,0.25,0.3,0.35,0.45}-{0,2520,16920,31920,52920,85920,181920},0),2)</f>
        <v>373.62</v>
      </c>
      <c r="G80" s="69">
        <f t="shared" si="6"/>
        <v>373.62</v>
      </c>
      <c r="H80" s="69">
        <f>ROUND(VLOOKUP(B80,'1-12月应发工资'!$B$3:$O$10000,MONTH($L$4)+1,0),2)</f>
        <v>20000</v>
      </c>
      <c r="I80" s="69">
        <f>ROUND(VLOOKUP(B80,'1-12月社保'!B77:N10074,MONTH($L$4)+1,0),2)</f>
        <v>0</v>
      </c>
      <c r="J80" s="69">
        <f>ROUND(VLOOKUP(B80,'1-12月公积金'!B77:N10074,MONTH($L$4)+1,0),2)</f>
        <v>0</v>
      </c>
      <c r="K80" s="69">
        <f t="shared" si="7"/>
        <v>373.62</v>
      </c>
      <c r="L80" s="72">
        <f t="shared" si="8"/>
        <v>19626.38</v>
      </c>
    </row>
    <row r="81" spans="1:12">
      <c r="A81" s="2">
        <v>76</v>
      </c>
      <c r="B81" s="7" t="s">
        <v>105</v>
      </c>
      <c r="C81" s="68">
        <f>ROUND(LOOKUP(1,0/(B81='1-12月应发工资'!$B$3:$B$9999),'1-12月应发工资'!$P$3:$P$9999),2)</f>
        <v>23199</v>
      </c>
      <c r="D81" s="68">
        <f>LOOKUP(1,0/(B81=扣除项目!$B$10:$B$10001),扣除项目!$Z$10:$Z$10001)</f>
        <v>10000</v>
      </c>
      <c r="E81" s="69">
        <f>ROUND(LOOKUP(1,0/(B81='1-12月预交个税'!$B$3:$B$10000),'1-12月预交个税'!$O$3:$O$10000),2)</f>
        <v>0</v>
      </c>
      <c r="F81" s="69">
        <f>ROUND(MAX((C81-D81-LOOKUP(1,0/(B81='1-12月社保'!$B$3:$B$10000),'1-12月社保'!$O$3:$O$10000)-LOOKUP(1,0/(B81='1-12月公积金'!$B$3:$B$10000),'1-12月公积金'!$O$3:$O$10000))*{0.03,0.1,0.2,0.25,0.3,0.35,0.45}-{0,2520,16920,31920,52920,85920,181920},0),2)</f>
        <v>395.97</v>
      </c>
      <c r="G81" s="69">
        <f t="shared" si="6"/>
        <v>395.97</v>
      </c>
      <c r="H81" s="69">
        <f>ROUND(VLOOKUP(B81,'1-12月应发工资'!$B$3:$O$10000,MONTH($L$4)+1,0),2)</f>
        <v>20000</v>
      </c>
      <c r="I81" s="69">
        <f>ROUND(VLOOKUP(B81,'1-12月社保'!B78:N10075,MONTH($L$4)+1,0),2)</f>
        <v>0</v>
      </c>
      <c r="J81" s="69">
        <f>ROUND(VLOOKUP(B81,'1-12月公积金'!B78:N10075,MONTH($L$4)+1,0),2)</f>
        <v>0</v>
      </c>
      <c r="K81" s="69">
        <f t="shared" si="7"/>
        <v>395.97</v>
      </c>
      <c r="L81" s="72">
        <f t="shared" si="8"/>
        <v>19604.03</v>
      </c>
    </row>
    <row r="82" spans="1:12">
      <c r="A82" s="2">
        <v>77</v>
      </c>
      <c r="B82" s="9" t="s">
        <v>106</v>
      </c>
      <c r="C82" s="68">
        <f>ROUND(LOOKUP(1,0/(B82='1-12月应发工资'!$B$3:$B$9999),'1-12月应发工资'!$P$3:$P$9999),2)</f>
        <v>23469</v>
      </c>
      <c r="D82" s="68">
        <f>LOOKUP(1,0/(B82=扣除项目!$B$10:$B$10001),扣除项目!$Z$10:$Z$10001)</f>
        <v>10000</v>
      </c>
      <c r="E82" s="69">
        <f>ROUND(LOOKUP(1,0/(B82='1-12月预交个税'!$B$3:$B$10000),'1-12月预交个税'!$O$3:$O$10000),2)</f>
        <v>0.9</v>
      </c>
      <c r="F82" s="69">
        <f>ROUND(MAX((C82-D82-LOOKUP(1,0/(B82='1-12月社保'!$B$3:$B$10000),'1-12月社保'!$O$3:$O$10000)-LOOKUP(1,0/(B82='1-12月公积金'!$B$3:$B$10000),'1-12月公积金'!$O$3:$O$10000))*{0.03,0.1,0.2,0.25,0.3,0.35,0.45}-{0,2520,16920,31920,52920,85920,181920},0),2)</f>
        <v>404.02</v>
      </c>
      <c r="G82" s="69">
        <f t="shared" si="6"/>
        <v>403.12</v>
      </c>
      <c r="H82" s="69">
        <f>ROUND(VLOOKUP(B82,'1-12月应发工资'!$B$3:$O$10000,MONTH($L$4)+1,0),2)</f>
        <v>20000</v>
      </c>
      <c r="I82" s="69">
        <f>ROUND(VLOOKUP(B82,'1-12月社保'!B79:N10076,MONTH($L$4)+1,0),2)</f>
        <v>0</v>
      </c>
      <c r="J82" s="69">
        <f>ROUND(VLOOKUP(B82,'1-12月公积金'!B79:N10076,MONTH($L$4)+1,0),2)</f>
        <v>0</v>
      </c>
      <c r="K82" s="69">
        <f t="shared" si="7"/>
        <v>403.12</v>
      </c>
      <c r="L82" s="72">
        <f t="shared" si="8"/>
        <v>19596.88</v>
      </c>
    </row>
    <row r="83" spans="1:12">
      <c r="A83" s="2">
        <v>78</v>
      </c>
      <c r="B83" s="7" t="s">
        <v>107</v>
      </c>
      <c r="C83" s="68">
        <f>ROUND(LOOKUP(1,0/(B83='1-12月应发工资'!$B$3:$B$9999),'1-12月应发工资'!$P$3:$P$9999),2)</f>
        <v>22417</v>
      </c>
      <c r="D83" s="68">
        <f>LOOKUP(1,0/(B83=扣除项目!$B$10:$B$10001),扣除项目!$Z$10:$Z$10001)</f>
        <v>10000</v>
      </c>
      <c r="E83" s="69">
        <f>ROUND(LOOKUP(1,0/(B83='1-12月预交个税'!$B$3:$B$10000),'1-12月预交个税'!$O$3:$O$10000),2)</f>
        <v>0</v>
      </c>
      <c r="F83" s="69">
        <f>ROUND(MAX((C83-D83-LOOKUP(1,0/(B83='1-12月社保'!$B$3:$B$10000),'1-12月社保'!$O$3:$O$10000)-LOOKUP(1,0/(B83='1-12月公积金'!$B$3:$B$10000),'1-12月公积金'!$O$3:$O$10000))*{0.03,0.1,0.2,0.25,0.3,0.35,0.45}-{0,2520,16920,31920,52920,85920,181920},0),2)</f>
        <v>372.51</v>
      </c>
      <c r="G83" s="69">
        <f t="shared" si="6"/>
        <v>372.51</v>
      </c>
      <c r="H83" s="69">
        <f>ROUND(VLOOKUP(B83,'1-12月应发工资'!$B$3:$O$10000,MONTH($L$4)+1,0),2)</f>
        <v>20000</v>
      </c>
      <c r="I83" s="69">
        <f>ROUND(VLOOKUP(B83,'1-12月社保'!B80:N10077,MONTH($L$4)+1,0),2)</f>
        <v>0</v>
      </c>
      <c r="J83" s="69">
        <f>ROUND(VLOOKUP(B83,'1-12月公积金'!B80:N10077,MONTH($L$4)+1,0),2)</f>
        <v>0</v>
      </c>
      <c r="K83" s="69">
        <f t="shared" si="7"/>
        <v>372.51</v>
      </c>
      <c r="L83" s="72">
        <f t="shared" si="8"/>
        <v>19627.49</v>
      </c>
    </row>
    <row r="84" spans="1:12">
      <c r="A84" s="2">
        <v>79</v>
      </c>
      <c r="B84" s="9" t="s">
        <v>108</v>
      </c>
      <c r="C84" s="68">
        <f>ROUND(LOOKUP(1,0/(B84='1-12月应发工资'!$B$3:$B$9999),'1-12月应发工资'!$P$3:$P$9999),2)</f>
        <v>23314</v>
      </c>
      <c r="D84" s="68">
        <f>LOOKUP(1,0/(B84=扣除项目!$B$10:$B$10001),扣除项目!$Z$10:$Z$10001)</f>
        <v>10000</v>
      </c>
      <c r="E84" s="69">
        <f>ROUND(LOOKUP(1,0/(B84='1-12月预交个税'!$B$3:$B$10000),'1-12月预交个税'!$O$3:$O$10000),2)</f>
        <v>0</v>
      </c>
      <c r="F84" s="69">
        <f>ROUND(MAX((C84-D84-LOOKUP(1,0/(B84='1-12月社保'!$B$3:$B$10000),'1-12月社保'!$O$3:$O$10000)-LOOKUP(1,0/(B84='1-12月公积金'!$B$3:$B$10000),'1-12月公积金'!$O$3:$O$10000))*{0.03,0.1,0.2,0.25,0.3,0.35,0.45}-{0,2520,16920,31920,52920,85920,181920},0),2)</f>
        <v>399.42</v>
      </c>
      <c r="G84" s="69">
        <f t="shared" si="6"/>
        <v>399.42</v>
      </c>
      <c r="H84" s="69">
        <f>ROUND(VLOOKUP(B84,'1-12月应发工资'!$B$3:$O$10000,MONTH($L$4)+1,0),2)</f>
        <v>20000</v>
      </c>
      <c r="I84" s="69">
        <f>ROUND(VLOOKUP(B84,'1-12月社保'!B81:N10078,MONTH($L$4)+1,0),2)</f>
        <v>0</v>
      </c>
      <c r="J84" s="69">
        <f>ROUND(VLOOKUP(B84,'1-12月公积金'!B81:N10078,MONTH($L$4)+1,0),2)</f>
        <v>0</v>
      </c>
      <c r="K84" s="69">
        <f t="shared" si="7"/>
        <v>399.42</v>
      </c>
      <c r="L84" s="72">
        <f t="shared" si="8"/>
        <v>19600.58</v>
      </c>
    </row>
    <row r="85" spans="1:12">
      <c r="A85" s="2">
        <v>80</v>
      </c>
      <c r="B85" s="9" t="s">
        <v>109</v>
      </c>
      <c r="C85" s="68">
        <f>ROUND(LOOKUP(1,0/(B85='1-12月应发工资'!$B$3:$B$9999),'1-12月应发工资'!$P$3:$P$9999),2)</f>
        <v>22617</v>
      </c>
      <c r="D85" s="68">
        <f>LOOKUP(1,0/(B85=扣除项目!$B$10:$B$10001),扣除项目!$Z$10:$Z$10001)</f>
        <v>10000</v>
      </c>
      <c r="E85" s="69">
        <f>ROUND(LOOKUP(1,0/(B85='1-12月预交个税'!$B$3:$B$10000),'1-12月预交个税'!$O$3:$O$10000),2)</f>
        <v>0</v>
      </c>
      <c r="F85" s="69">
        <f>ROUND(MAX((C85-D85-LOOKUP(1,0/(B85='1-12月社保'!$B$3:$B$10000),'1-12月社保'!$O$3:$O$10000)-LOOKUP(1,0/(B85='1-12月公积金'!$B$3:$B$10000),'1-12月公积金'!$O$3:$O$10000))*{0.03,0.1,0.2,0.25,0.3,0.35,0.45}-{0,2520,16920,31920,52920,85920,181920},0),2)</f>
        <v>378.51</v>
      </c>
      <c r="G85" s="69">
        <f t="shared" si="6"/>
        <v>378.51</v>
      </c>
      <c r="H85" s="69">
        <f>ROUND(VLOOKUP(B85,'1-12月应发工资'!$B$3:$O$10000,MONTH($L$4)+1,0),2)</f>
        <v>20000</v>
      </c>
      <c r="I85" s="69">
        <f>ROUND(VLOOKUP(B85,'1-12月社保'!B82:N10079,MONTH($L$4)+1,0),2)</f>
        <v>0</v>
      </c>
      <c r="J85" s="69">
        <f>ROUND(VLOOKUP(B85,'1-12月公积金'!B82:N10079,MONTH($L$4)+1,0),2)</f>
        <v>0</v>
      </c>
      <c r="K85" s="69">
        <f t="shared" si="7"/>
        <v>378.51</v>
      </c>
      <c r="L85" s="72">
        <f t="shared" si="8"/>
        <v>19621.49</v>
      </c>
    </row>
    <row r="86" spans="1:12">
      <c r="A86" s="2">
        <v>81</v>
      </c>
      <c r="B86" s="7" t="s">
        <v>110</v>
      </c>
      <c r="C86" s="68">
        <f>ROUND(LOOKUP(1,0/(B86='1-12月应发工资'!$B$3:$B$9999),'1-12月应发工资'!$P$3:$P$9999),2)</f>
        <v>24739</v>
      </c>
      <c r="D86" s="68">
        <f>LOOKUP(1,0/(B86=扣除项目!$B$10:$B$10001),扣除项目!$Z$10:$Z$10001)</f>
        <v>10000</v>
      </c>
      <c r="E86" s="69">
        <f>ROUND(LOOKUP(1,0/(B86='1-12月预交个税'!$B$3:$B$10000),'1-12月预交个税'!$O$3:$O$10000),2)</f>
        <v>39</v>
      </c>
      <c r="F86" s="69">
        <f>ROUND(MAX((C86-D86-LOOKUP(1,0/(B86='1-12月社保'!$B$3:$B$10000),'1-12月社保'!$O$3:$O$10000)-LOOKUP(1,0/(B86='1-12月公积金'!$B$3:$B$10000),'1-12月公积金'!$O$3:$O$10000))*{0.03,0.1,0.2,0.25,0.3,0.35,0.45}-{0,2520,16920,31920,52920,85920,181920},0),2)</f>
        <v>439.83</v>
      </c>
      <c r="G86" s="69">
        <f t="shared" si="6"/>
        <v>400.83</v>
      </c>
      <c r="H86" s="69">
        <f>ROUND(VLOOKUP(B86,'1-12月应发工资'!$B$3:$O$10000,MONTH($L$4)+1,0),2)</f>
        <v>20000</v>
      </c>
      <c r="I86" s="69">
        <f>ROUND(VLOOKUP(B86,'1-12月社保'!B83:N10080,MONTH($L$4)+1,0),2)</f>
        <v>0</v>
      </c>
      <c r="J86" s="69">
        <f>ROUND(VLOOKUP(B86,'1-12月公积金'!B83:N10080,MONTH($L$4)+1,0),2)</f>
        <v>0</v>
      </c>
      <c r="K86" s="69">
        <f t="shared" si="7"/>
        <v>400.83</v>
      </c>
      <c r="L86" s="72">
        <f t="shared" si="8"/>
        <v>19599.17</v>
      </c>
    </row>
    <row r="87" spans="1:12">
      <c r="A87" s="2">
        <v>82</v>
      </c>
      <c r="B87" s="9" t="s">
        <v>111</v>
      </c>
      <c r="C87" s="68">
        <f>ROUND(LOOKUP(1,0/(B87='1-12月应发工资'!$B$3:$B$9999),'1-12月应发工资'!$P$3:$P$9999),2)</f>
        <v>20000</v>
      </c>
      <c r="D87" s="68">
        <f>LOOKUP(1,0/(B87=扣除项目!$B$10:$B$10001),扣除项目!$Z$10:$Z$10001)</f>
        <v>10000</v>
      </c>
      <c r="E87" s="69">
        <f>ROUND(LOOKUP(1,0/(B87='1-12月预交个税'!$B$3:$B$10000),'1-12月预交个税'!$O$3:$O$10000),2)</f>
        <v>0</v>
      </c>
      <c r="F87" s="69">
        <f>ROUND(MAX((C87-D87-LOOKUP(1,0/(B87='1-12月社保'!$B$3:$B$10000),'1-12月社保'!$O$3:$O$10000)-LOOKUP(1,0/(B87='1-12月公积金'!$B$3:$B$10000),'1-12月公积金'!$O$3:$O$10000))*{0.03,0.1,0.2,0.25,0.3,0.35,0.45}-{0,2520,16920,31920,52920,85920,181920},0),2)</f>
        <v>300</v>
      </c>
      <c r="G87" s="69">
        <f t="shared" si="6"/>
        <v>300</v>
      </c>
      <c r="H87" s="69">
        <f>ROUND(VLOOKUP(B87,'1-12月应发工资'!$B$3:$O$10000,MONTH($L$4)+1,0),2)</f>
        <v>20000</v>
      </c>
      <c r="I87" s="69">
        <f>ROUND(VLOOKUP(B87,'1-12月社保'!B84:N10081,MONTH($L$4)+1,0),2)</f>
        <v>0</v>
      </c>
      <c r="J87" s="69">
        <f>ROUND(VLOOKUP(B87,'1-12月公积金'!B84:N10081,MONTH($L$4)+1,0),2)</f>
        <v>0</v>
      </c>
      <c r="K87" s="69">
        <f t="shared" si="7"/>
        <v>300</v>
      </c>
      <c r="L87" s="72">
        <f t="shared" si="8"/>
        <v>19700</v>
      </c>
    </row>
    <row r="88" spans="1:12">
      <c r="A88" s="2">
        <v>83</v>
      </c>
      <c r="B88" s="9" t="s">
        <v>112</v>
      </c>
      <c r="C88" s="68">
        <f>ROUND(LOOKUP(1,0/(B88='1-12月应发工资'!$B$3:$B$9999),'1-12月应发工资'!$P$3:$P$9999),2)</f>
        <v>20000</v>
      </c>
      <c r="D88" s="68">
        <f>LOOKUP(1,0/(B88=扣除项目!$B$10:$B$10001),扣除项目!$Z$10:$Z$10001)</f>
        <v>10000</v>
      </c>
      <c r="E88" s="69">
        <f>ROUND(LOOKUP(1,0/(B88='1-12月预交个税'!$B$3:$B$10000),'1-12月预交个税'!$O$3:$O$10000),2)</f>
        <v>0</v>
      </c>
      <c r="F88" s="69">
        <f>ROUND(MAX((C88-D88-LOOKUP(1,0/(B88='1-12月社保'!$B$3:$B$10000),'1-12月社保'!$O$3:$O$10000)-LOOKUP(1,0/(B88='1-12月公积金'!$B$3:$B$10000),'1-12月公积金'!$O$3:$O$10000))*{0.03,0.1,0.2,0.25,0.3,0.35,0.45}-{0,2520,16920,31920,52920,85920,181920},0),2)</f>
        <v>300</v>
      </c>
      <c r="G88" s="69">
        <f t="shared" si="6"/>
        <v>300</v>
      </c>
      <c r="H88" s="69">
        <f>ROUND(VLOOKUP(B88,'1-12月应发工资'!$B$3:$O$10000,MONTH($L$4)+1,0),2)</f>
        <v>20000</v>
      </c>
      <c r="I88" s="69">
        <f>ROUND(VLOOKUP(B88,'1-12月社保'!B85:N10082,MONTH($L$4)+1,0),2)</f>
        <v>0</v>
      </c>
      <c r="J88" s="69">
        <f>ROUND(VLOOKUP(B88,'1-12月公积金'!B85:N10082,MONTH($L$4)+1,0),2)</f>
        <v>0</v>
      </c>
      <c r="K88" s="69">
        <f t="shared" si="7"/>
        <v>300</v>
      </c>
      <c r="L88" s="72">
        <f t="shared" si="8"/>
        <v>19700</v>
      </c>
    </row>
    <row r="89" spans="1:12">
      <c r="A89" s="2">
        <v>84</v>
      </c>
      <c r="B89" s="7" t="s">
        <v>113</v>
      </c>
      <c r="C89" s="68">
        <f>ROUND(LOOKUP(1,0/(B89='1-12月应发工资'!$B$3:$B$9999),'1-12月应发工资'!$P$3:$P$9999),2)</f>
        <v>23572</v>
      </c>
      <c r="D89" s="68">
        <f>LOOKUP(1,0/(B89=扣除项目!$B$10:$B$10001),扣除项目!$Z$10:$Z$10001)</f>
        <v>10000</v>
      </c>
      <c r="E89" s="69">
        <f>ROUND(LOOKUP(1,0/(B89='1-12月预交个税'!$B$3:$B$10000),'1-12月预交个税'!$O$3:$O$10000),2)</f>
        <v>3.99</v>
      </c>
      <c r="F89" s="69">
        <f>ROUND(MAX((C89-D89-LOOKUP(1,0/(B89='1-12月社保'!$B$3:$B$10000),'1-12月社保'!$O$3:$O$10000)-LOOKUP(1,0/(B89='1-12月公积金'!$B$3:$B$10000),'1-12月公积金'!$O$3:$O$10000))*{0.03,0.1,0.2,0.25,0.3,0.35,0.45}-{0,2520,16920,31920,52920,85920,181920},0),2)</f>
        <v>406.92</v>
      </c>
      <c r="G89" s="69">
        <f t="shared" si="6"/>
        <v>402.93</v>
      </c>
      <c r="H89" s="69">
        <f>ROUND(VLOOKUP(B89,'1-12月应发工资'!$B$3:$O$10000,MONTH($L$4)+1,0),2)</f>
        <v>20000</v>
      </c>
      <c r="I89" s="69">
        <f>ROUND(VLOOKUP(B89,'1-12月社保'!B86:N10083,MONTH($L$4)+1,0),2)</f>
        <v>0</v>
      </c>
      <c r="J89" s="69">
        <f>ROUND(VLOOKUP(B89,'1-12月公积金'!B86:N10083,MONTH($L$4)+1,0),2)</f>
        <v>0</v>
      </c>
      <c r="K89" s="69">
        <f t="shared" si="7"/>
        <v>402.93</v>
      </c>
      <c r="L89" s="72">
        <f t="shared" si="8"/>
        <v>19597.07</v>
      </c>
    </row>
    <row r="90" spans="1:12">
      <c r="A90" s="2">
        <v>85</v>
      </c>
      <c r="B90" s="9" t="s">
        <v>114</v>
      </c>
      <c r="C90" s="68">
        <f>ROUND(LOOKUP(1,0/(B90='1-12月应发工资'!$B$3:$B$9999),'1-12月应发工资'!$P$3:$P$9999),2)</f>
        <v>5000.12</v>
      </c>
      <c r="D90" s="68">
        <f>LOOKUP(1,0/(B90=扣除项目!$B$10:$B$10001),扣除项目!$Z$10:$Z$10001)</f>
        <v>10000</v>
      </c>
      <c r="E90" s="69">
        <f>ROUND(LOOKUP(1,0/(B90='1-12月预交个税'!$B$3:$B$10000),'1-12月预交个税'!$O$3:$O$10000),2)</f>
        <v>0</v>
      </c>
      <c r="F90" s="69">
        <f>ROUND(MAX((C90-D90-LOOKUP(1,0/(B90='1-12月社保'!$B$3:$B$10000),'1-12月社保'!$O$3:$O$10000)-LOOKUP(1,0/(B90='1-12月公积金'!$B$3:$B$10000),'1-12月公积金'!$O$3:$O$10000))*{0.03,0.1,0.2,0.25,0.3,0.35,0.45}-{0,2520,16920,31920,52920,85920,181920},0),2)</f>
        <v>0</v>
      </c>
      <c r="G90" s="69">
        <f t="shared" si="6"/>
        <v>0</v>
      </c>
      <c r="H90" s="69">
        <f>ROUND(VLOOKUP(B90,'1-12月应发工资'!$B$3:$O$10000,MONTH($L$4)+1,0),2)</f>
        <v>5000.12</v>
      </c>
      <c r="I90" s="69">
        <f>ROUND(VLOOKUP(B90,'1-12月社保'!B87:N10084,MONTH($L$4)+1,0),2)</f>
        <v>0</v>
      </c>
      <c r="J90" s="69">
        <f>ROUND(VLOOKUP(B90,'1-12月公积金'!B87:N10084,MONTH($L$4)+1,0),2)</f>
        <v>0</v>
      </c>
      <c r="K90" s="69">
        <f t="shared" si="7"/>
        <v>0</v>
      </c>
      <c r="L90" s="72">
        <f t="shared" si="8"/>
        <v>5000.12</v>
      </c>
    </row>
    <row r="91" spans="1:12">
      <c r="A91" s="2">
        <v>86</v>
      </c>
      <c r="B91" s="9" t="s">
        <v>115</v>
      </c>
      <c r="C91" s="68">
        <f>ROUND(LOOKUP(1,0/(B91='1-12月应发工资'!$B$3:$B$9999),'1-12月应发工资'!$P$3:$P$9999),2)</f>
        <v>5003.12</v>
      </c>
      <c r="D91" s="68">
        <f>LOOKUP(1,0/(B91=扣除项目!$B$10:$B$10001),扣除项目!$Z$10:$Z$10001)</f>
        <v>10000</v>
      </c>
      <c r="E91" s="69">
        <f>ROUND(LOOKUP(1,0/(B91='1-12月预交个税'!$B$3:$B$10000),'1-12月预交个税'!$O$3:$O$10000),2)</f>
        <v>1</v>
      </c>
      <c r="F91" s="69">
        <f>ROUND(MAX((C91-D91-LOOKUP(1,0/(B91='1-12月社保'!$B$3:$B$10000),'1-12月社保'!$O$3:$O$10000)-LOOKUP(1,0/(B91='1-12月公积金'!$B$3:$B$10000),'1-12月公积金'!$O$3:$O$10000))*{0.03,0.1,0.2,0.25,0.3,0.35,0.45}-{0,2520,16920,31920,52920,85920,181920},0),2)</f>
        <v>0</v>
      </c>
      <c r="G91" s="69">
        <f t="shared" si="6"/>
        <v>-1</v>
      </c>
      <c r="H91" s="69">
        <f>ROUND(VLOOKUP(B91,'1-12月应发工资'!$B$3:$O$10000,MONTH($L$4)+1,0),2)</f>
        <v>5002.12</v>
      </c>
      <c r="I91" s="69">
        <f>ROUND(VLOOKUP(B91,'1-12月社保'!B88:N10085,MONTH($L$4)+1,0),2)</f>
        <v>0</v>
      </c>
      <c r="J91" s="69">
        <f>ROUND(VLOOKUP(B91,'1-12月公积金'!B88:N10085,MONTH($L$4)+1,0),2)</f>
        <v>0</v>
      </c>
      <c r="K91" s="69">
        <f t="shared" si="7"/>
        <v>0</v>
      </c>
      <c r="L91" s="72">
        <f t="shared" si="8"/>
        <v>5002.12</v>
      </c>
    </row>
    <row r="92" spans="1:12">
      <c r="A92" s="2">
        <v>87</v>
      </c>
      <c r="B92" s="7" t="s">
        <v>116</v>
      </c>
      <c r="C92" s="68">
        <f>ROUND(LOOKUP(1,0/(B92='1-12月应发工资'!$B$3:$B$9999),'1-12月应发工资'!$P$3:$P$9999),2)</f>
        <v>5006.12</v>
      </c>
      <c r="D92" s="68">
        <f>LOOKUP(1,0/(B92=扣除项目!$B$10:$B$10001),扣除项目!$Z$10:$Z$10001)</f>
        <v>10000</v>
      </c>
      <c r="E92" s="69">
        <f>ROUND(LOOKUP(1,0/(B92='1-12月预交个税'!$B$3:$B$10000),'1-12月预交个税'!$O$3:$O$10000),2)</f>
        <v>2</v>
      </c>
      <c r="F92" s="69">
        <f>ROUND(MAX((C92-D92-LOOKUP(1,0/(B92='1-12月社保'!$B$3:$B$10000),'1-12月社保'!$O$3:$O$10000)-LOOKUP(1,0/(B92='1-12月公积金'!$B$3:$B$10000),'1-12月公积金'!$O$3:$O$10000))*{0.03,0.1,0.2,0.25,0.3,0.35,0.45}-{0,2520,16920,31920,52920,85920,181920},0),2)</f>
        <v>0</v>
      </c>
      <c r="G92" s="69">
        <f t="shared" si="6"/>
        <v>-2</v>
      </c>
      <c r="H92" s="69">
        <f>ROUND(VLOOKUP(B92,'1-12月应发工资'!$B$3:$O$10000,MONTH($L$4)+1,0),2)</f>
        <v>5004.12</v>
      </c>
      <c r="I92" s="69">
        <f>ROUND(VLOOKUP(B92,'1-12月社保'!B89:N10086,MONTH($L$4)+1,0),2)</f>
        <v>0</v>
      </c>
      <c r="J92" s="69">
        <f>ROUND(VLOOKUP(B92,'1-12月公积金'!B89:N10086,MONTH($L$4)+1,0),2)</f>
        <v>0</v>
      </c>
      <c r="K92" s="69">
        <f t="shared" si="7"/>
        <v>0</v>
      </c>
      <c r="L92" s="72">
        <f t="shared" si="8"/>
        <v>5004.12</v>
      </c>
    </row>
    <row r="93" spans="1:12">
      <c r="A93" s="2">
        <v>88</v>
      </c>
      <c r="B93" s="9" t="s">
        <v>117</v>
      </c>
      <c r="C93" s="68">
        <f>ROUND(LOOKUP(1,0/(B93='1-12月应发工资'!$B$3:$B$9999),'1-12月应发工资'!$P$3:$P$9999),2)</f>
        <v>5009.12</v>
      </c>
      <c r="D93" s="68">
        <f>LOOKUP(1,0/(B93=扣除项目!$B$10:$B$10001),扣除项目!$Z$10:$Z$10001)</f>
        <v>10000</v>
      </c>
      <c r="E93" s="69">
        <f>ROUND(LOOKUP(1,0/(B93='1-12月预交个税'!$B$3:$B$10000),'1-12月预交个税'!$O$3:$O$10000),2)</f>
        <v>3</v>
      </c>
      <c r="F93" s="69">
        <f>ROUND(MAX((C93-D93-LOOKUP(1,0/(B93='1-12月社保'!$B$3:$B$10000),'1-12月社保'!$O$3:$O$10000)-LOOKUP(1,0/(B93='1-12月公积金'!$B$3:$B$10000),'1-12月公积金'!$O$3:$O$10000))*{0.03,0.1,0.2,0.25,0.3,0.35,0.45}-{0,2520,16920,31920,52920,85920,181920},0),2)</f>
        <v>0</v>
      </c>
      <c r="G93" s="69">
        <f t="shared" si="6"/>
        <v>-3</v>
      </c>
      <c r="H93" s="69">
        <f>ROUND(VLOOKUP(B93,'1-12月应发工资'!$B$3:$O$10000,MONTH($L$4)+1,0),2)</f>
        <v>5006.12</v>
      </c>
      <c r="I93" s="69">
        <f>ROUND(VLOOKUP(B93,'1-12月社保'!B90:N10087,MONTH($L$4)+1,0),2)</f>
        <v>0</v>
      </c>
      <c r="J93" s="69">
        <f>ROUND(VLOOKUP(B93,'1-12月公积金'!B90:N10087,MONTH($L$4)+1,0),2)</f>
        <v>0</v>
      </c>
      <c r="K93" s="69">
        <f t="shared" si="7"/>
        <v>0</v>
      </c>
      <c r="L93" s="72">
        <f t="shared" si="8"/>
        <v>5006.12</v>
      </c>
    </row>
    <row r="94" spans="1:12">
      <c r="A94" s="2">
        <v>89</v>
      </c>
      <c r="B94" s="7" t="s">
        <v>118</v>
      </c>
      <c r="C94" s="68">
        <f>ROUND(LOOKUP(1,0/(B94='1-12月应发工资'!$B$3:$B$9999),'1-12月应发工资'!$P$3:$P$9999),2)</f>
        <v>5012.12</v>
      </c>
      <c r="D94" s="68">
        <f>LOOKUP(1,0/(B94=扣除项目!$B$10:$B$10001),扣除项目!$Z$10:$Z$10001)</f>
        <v>10000</v>
      </c>
      <c r="E94" s="69">
        <f>ROUND(LOOKUP(1,0/(B94='1-12月预交个税'!$B$3:$B$10000),'1-12月预交个税'!$O$3:$O$10000),2)</f>
        <v>4</v>
      </c>
      <c r="F94" s="69">
        <f>ROUND(MAX((C94-D94-LOOKUP(1,0/(B94='1-12月社保'!$B$3:$B$10000),'1-12月社保'!$O$3:$O$10000)-LOOKUP(1,0/(B94='1-12月公积金'!$B$3:$B$10000),'1-12月公积金'!$O$3:$O$10000))*{0.03,0.1,0.2,0.25,0.3,0.35,0.45}-{0,2520,16920,31920,52920,85920,181920},0),2)</f>
        <v>0</v>
      </c>
      <c r="G94" s="69">
        <f t="shared" si="6"/>
        <v>-4</v>
      </c>
      <c r="H94" s="69">
        <f>ROUND(VLOOKUP(B94,'1-12月应发工资'!$B$3:$O$10000,MONTH($L$4)+1,0),2)</f>
        <v>5008.12</v>
      </c>
      <c r="I94" s="69">
        <f>ROUND(VLOOKUP(B94,'1-12月社保'!B91:N10088,MONTH($L$4)+1,0),2)</f>
        <v>0</v>
      </c>
      <c r="J94" s="69">
        <f>ROUND(VLOOKUP(B94,'1-12月公积金'!B91:N10088,MONTH($L$4)+1,0),2)</f>
        <v>0</v>
      </c>
      <c r="K94" s="69">
        <f t="shared" si="7"/>
        <v>0</v>
      </c>
      <c r="L94" s="72">
        <f t="shared" si="8"/>
        <v>5008.12</v>
      </c>
    </row>
    <row r="95" spans="1:12">
      <c r="A95" s="2">
        <v>90</v>
      </c>
      <c r="B95" s="9" t="s">
        <v>119</v>
      </c>
      <c r="C95" s="68">
        <f>ROUND(LOOKUP(1,0/(B95='1-12月应发工资'!$B$3:$B$9999),'1-12月应发工资'!$P$3:$P$9999),2)</f>
        <v>5015.12</v>
      </c>
      <c r="D95" s="68">
        <f>LOOKUP(1,0/(B95=扣除项目!$B$10:$B$10001),扣除项目!$Z$10:$Z$10001)</f>
        <v>10000</v>
      </c>
      <c r="E95" s="69">
        <f>ROUND(LOOKUP(1,0/(B95='1-12月预交个税'!$B$3:$B$10000),'1-12月预交个税'!$O$3:$O$10000),2)</f>
        <v>5</v>
      </c>
      <c r="F95" s="69">
        <f>ROUND(MAX((C95-D95-LOOKUP(1,0/(B95='1-12月社保'!$B$3:$B$10000),'1-12月社保'!$O$3:$O$10000)-LOOKUP(1,0/(B95='1-12月公积金'!$B$3:$B$10000),'1-12月公积金'!$O$3:$O$10000))*{0.03,0.1,0.2,0.25,0.3,0.35,0.45}-{0,2520,16920,31920,52920,85920,181920},0),2)</f>
        <v>0</v>
      </c>
      <c r="G95" s="69">
        <f t="shared" si="6"/>
        <v>-5</v>
      </c>
      <c r="H95" s="69">
        <f>ROUND(VLOOKUP(B95,'1-12月应发工资'!$B$3:$O$10000,MONTH($L$4)+1,0),2)</f>
        <v>5010.12</v>
      </c>
      <c r="I95" s="69">
        <f>ROUND(VLOOKUP(B95,'1-12月社保'!B92:N10089,MONTH($L$4)+1,0),2)</f>
        <v>0</v>
      </c>
      <c r="J95" s="69">
        <f>ROUND(VLOOKUP(B95,'1-12月公积金'!B92:N10089,MONTH($L$4)+1,0),2)</f>
        <v>0</v>
      </c>
      <c r="K95" s="69">
        <f t="shared" si="7"/>
        <v>0</v>
      </c>
      <c r="L95" s="72">
        <f t="shared" si="8"/>
        <v>5010.12</v>
      </c>
    </row>
    <row r="96" spans="1:12">
      <c r="A96" s="2">
        <v>91</v>
      </c>
      <c r="B96" s="9" t="s">
        <v>120</v>
      </c>
      <c r="C96" s="68">
        <f>ROUND(LOOKUP(1,0/(B96='1-12月应发工资'!$B$3:$B$9999),'1-12月应发工资'!$P$3:$P$9999),2)</f>
        <v>5018.12</v>
      </c>
      <c r="D96" s="68">
        <f>LOOKUP(1,0/(B96=扣除项目!$B$10:$B$10001),扣除项目!$Z$10:$Z$10001)</f>
        <v>10000</v>
      </c>
      <c r="E96" s="69">
        <f>ROUND(LOOKUP(1,0/(B96='1-12月预交个税'!$B$3:$B$10000),'1-12月预交个税'!$O$3:$O$10000),2)</f>
        <v>6</v>
      </c>
      <c r="F96" s="69">
        <f>ROUND(MAX((C96-D96-LOOKUP(1,0/(B96='1-12月社保'!$B$3:$B$10000),'1-12月社保'!$O$3:$O$10000)-LOOKUP(1,0/(B96='1-12月公积金'!$B$3:$B$10000),'1-12月公积金'!$O$3:$O$10000))*{0.03,0.1,0.2,0.25,0.3,0.35,0.45}-{0,2520,16920,31920,52920,85920,181920},0),2)</f>
        <v>0</v>
      </c>
      <c r="G96" s="69">
        <f t="shared" si="6"/>
        <v>-6</v>
      </c>
      <c r="H96" s="69">
        <f>ROUND(VLOOKUP(B96,'1-12月应发工资'!$B$3:$O$10000,MONTH($L$4)+1,0),2)</f>
        <v>5012.12</v>
      </c>
      <c r="I96" s="69">
        <f>ROUND(VLOOKUP(B96,'1-12月社保'!B93:N10090,MONTH($L$4)+1,0),2)</f>
        <v>0</v>
      </c>
      <c r="J96" s="69">
        <f>ROUND(VLOOKUP(B96,'1-12月公积金'!B93:N10090,MONTH($L$4)+1,0),2)</f>
        <v>0</v>
      </c>
      <c r="K96" s="69">
        <f t="shared" si="7"/>
        <v>0</v>
      </c>
      <c r="L96" s="72">
        <f t="shared" si="8"/>
        <v>5012.12</v>
      </c>
    </row>
    <row r="97" spans="1:12">
      <c r="A97" s="2">
        <v>92</v>
      </c>
      <c r="B97" s="7" t="s">
        <v>121</v>
      </c>
      <c r="C97" s="68">
        <f>ROUND(LOOKUP(1,0/(B97='1-12月应发工资'!$B$3:$B$9999),'1-12月应发工资'!$P$3:$P$9999),2)</f>
        <v>5021.12</v>
      </c>
      <c r="D97" s="68">
        <f>LOOKUP(1,0/(B97=扣除项目!$B$10:$B$10001),扣除项目!$Z$10:$Z$10001)</f>
        <v>10000</v>
      </c>
      <c r="E97" s="69">
        <f>ROUND(LOOKUP(1,0/(B97='1-12月预交个税'!$B$3:$B$10000),'1-12月预交个税'!$O$3:$O$10000),2)</f>
        <v>7</v>
      </c>
      <c r="F97" s="69">
        <f>ROUND(MAX((C97-D97-LOOKUP(1,0/(B97='1-12月社保'!$B$3:$B$10000),'1-12月社保'!$O$3:$O$10000)-LOOKUP(1,0/(B97='1-12月公积金'!$B$3:$B$10000),'1-12月公积金'!$O$3:$O$10000))*{0.03,0.1,0.2,0.25,0.3,0.35,0.45}-{0,2520,16920,31920,52920,85920,181920},0),2)</f>
        <v>0</v>
      </c>
      <c r="G97" s="69">
        <f t="shared" si="6"/>
        <v>-7</v>
      </c>
      <c r="H97" s="69">
        <f>ROUND(VLOOKUP(B97,'1-12月应发工资'!$B$3:$O$10000,MONTH($L$4)+1,0),2)</f>
        <v>5014.12</v>
      </c>
      <c r="I97" s="69">
        <f>ROUND(VLOOKUP(B97,'1-12月社保'!B94:N10091,MONTH($L$4)+1,0),2)</f>
        <v>0</v>
      </c>
      <c r="J97" s="69">
        <f>ROUND(VLOOKUP(B97,'1-12月公积金'!B94:N10091,MONTH($L$4)+1,0),2)</f>
        <v>0</v>
      </c>
      <c r="K97" s="69">
        <f t="shared" si="7"/>
        <v>0</v>
      </c>
      <c r="L97" s="72">
        <f t="shared" si="8"/>
        <v>5014.12</v>
      </c>
    </row>
    <row r="98" spans="1:12">
      <c r="A98" s="2">
        <v>93</v>
      </c>
      <c r="B98" s="9" t="s">
        <v>122</v>
      </c>
      <c r="C98" s="68">
        <f>ROUND(LOOKUP(1,0/(B98='1-12月应发工资'!$B$3:$B$9999),'1-12月应发工资'!$P$3:$P$9999),2)</f>
        <v>5024.12</v>
      </c>
      <c r="D98" s="68">
        <f>LOOKUP(1,0/(B98=扣除项目!$B$10:$B$10001),扣除项目!$Z$10:$Z$10001)</f>
        <v>10000</v>
      </c>
      <c r="E98" s="69">
        <f>ROUND(LOOKUP(1,0/(B98='1-12月预交个税'!$B$3:$B$10000),'1-12月预交个税'!$O$3:$O$10000),2)</f>
        <v>8</v>
      </c>
      <c r="F98" s="69">
        <f>ROUND(MAX((C98-D98-LOOKUP(1,0/(B98='1-12月社保'!$B$3:$B$10000),'1-12月社保'!$O$3:$O$10000)-LOOKUP(1,0/(B98='1-12月公积金'!$B$3:$B$10000),'1-12月公积金'!$O$3:$O$10000))*{0.03,0.1,0.2,0.25,0.3,0.35,0.45}-{0,2520,16920,31920,52920,85920,181920},0),2)</f>
        <v>0</v>
      </c>
      <c r="G98" s="69">
        <f t="shared" si="6"/>
        <v>-8</v>
      </c>
      <c r="H98" s="69">
        <f>ROUND(VLOOKUP(B98,'1-12月应发工资'!$B$3:$O$10000,MONTH($L$4)+1,0),2)</f>
        <v>5016.12</v>
      </c>
      <c r="I98" s="69">
        <f>ROUND(VLOOKUP(B98,'1-12月社保'!B95:N10092,MONTH($L$4)+1,0),2)</f>
        <v>0</v>
      </c>
      <c r="J98" s="69">
        <f>ROUND(VLOOKUP(B98,'1-12月公积金'!B95:N10092,MONTH($L$4)+1,0),2)</f>
        <v>0</v>
      </c>
      <c r="K98" s="69">
        <f t="shared" si="7"/>
        <v>0</v>
      </c>
      <c r="L98" s="72">
        <f t="shared" si="8"/>
        <v>5016.12</v>
      </c>
    </row>
    <row r="99" spans="1:12">
      <c r="A99" s="2">
        <v>94</v>
      </c>
      <c r="B99" s="9" t="s">
        <v>123</v>
      </c>
      <c r="C99" s="68">
        <f>ROUND(LOOKUP(1,0/(B99='1-12月应发工资'!$B$3:$B$9999),'1-12月应发工资'!$P$3:$P$9999),2)</f>
        <v>5027.12</v>
      </c>
      <c r="D99" s="68">
        <f>LOOKUP(1,0/(B99=扣除项目!$B$10:$B$10001),扣除项目!$Z$10:$Z$10001)</f>
        <v>10000</v>
      </c>
      <c r="E99" s="69">
        <f>ROUND(LOOKUP(1,0/(B99='1-12月预交个税'!$B$3:$B$10000),'1-12月预交个税'!$O$3:$O$10000),2)</f>
        <v>9</v>
      </c>
      <c r="F99" s="69">
        <f>ROUND(MAX((C99-D99-LOOKUP(1,0/(B99='1-12月社保'!$B$3:$B$10000),'1-12月社保'!$O$3:$O$10000)-LOOKUP(1,0/(B99='1-12月公积金'!$B$3:$B$10000),'1-12月公积金'!$O$3:$O$10000))*{0.03,0.1,0.2,0.25,0.3,0.35,0.45}-{0,2520,16920,31920,52920,85920,181920},0),2)</f>
        <v>0</v>
      </c>
      <c r="G99" s="69">
        <f t="shared" si="6"/>
        <v>-9</v>
      </c>
      <c r="H99" s="69">
        <f>ROUND(VLOOKUP(B99,'1-12月应发工资'!$B$3:$O$10000,MONTH($L$4)+1,0),2)</f>
        <v>5018.12</v>
      </c>
      <c r="I99" s="69">
        <f>ROUND(VLOOKUP(B99,'1-12月社保'!B96:N10093,MONTH($L$4)+1,0),2)</f>
        <v>0</v>
      </c>
      <c r="J99" s="69">
        <f>ROUND(VLOOKUP(B99,'1-12月公积金'!B96:N10093,MONTH($L$4)+1,0),2)</f>
        <v>0</v>
      </c>
      <c r="K99" s="69">
        <f t="shared" si="7"/>
        <v>0</v>
      </c>
      <c r="L99" s="72">
        <f t="shared" si="8"/>
        <v>5018.12</v>
      </c>
    </row>
    <row r="100" spans="1:12">
      <c r="A100" s="2">
        <v>95</v>
      </c>
      <c r="B100" s="7" t="s">
        <v>124</v>
      </c>
      <c r="C100" s="68">
        <f>ROUND(LOOKUP(1,0/(B100='1-12月应发工资'!$B$3:$B$9999),'1-12月应发工资'!$P$3:$P$9999),2)</f>
        <v>5030.12</v>
      </c>
      <c r="D100" s="68">
        <f>LOOKUP(1,0/(B100=扣除项目!$B$10:$B$10001),扣除项目!$Z$10:$Z$10001)</f>
        <v>10000</v>
      </c>
      <c r="E100" s="69">
        <f>ROUND(LOOKUP(1,0/(B100='1-12月预交个税'!$B$3:$B$10000),'1-12月预交个税'!$O$3:$O$10000),2)</f>
        <v>10</v>
      </c>
      <c r="F100" s="69">
        <f>ROUND(MAX((C100-D100-LOOKUP(1,0/(B100='1-12月社保'!$B$3:$B$10000),'1-12月社保'!$O$3:$O$10000)-LOOKUP(1,0/(B100='1-12月公积金'!$B$3:$B$10000),'1-12月公积金'!$O$3:$O$10000))*{0.03,0.1,0.2,0.25,0.3,0.35,0.45}-{0,2520,16920,31920,52920,85920,181920},0),2)</f>
        <v>0</v>
      </c>
      <c r="G100" s="69">
        <f t="shared" si="6"/>
        <v>-10</v>
      </c>
      <c r="H100" s="69">
        <f>ROUND(VLOOKUP(B100,'1-12月应发工资'!$B$3:$O$10000,MONTH($L$4)+1,0),2)</f>
        <v>5020.12</v>
      </c>
      <c r="I100" s="69">
        <f>ROUND(VLOOKUP(B100,'1-12月社保'!B97:N10094,MONTH($L$4)+1,0),2)</f>
        <v>0</v>
      </c>
      <c r="J100" s="69">
        <f>ROUND(VLOOKUP(B100,'1-12月公积金'!B97:N10094,MONTH($L$4)+1,0),2)</f>
        <v>0</v>
      </c>
      <c r="K100" s="69">
        <f t="shared" si="7"/>
        <v>0</v>
      </c>
      <c r="L100" s="72">
        <f t="shared" si="8"/>
        <v>5020.12</v>
      </c>
    </row>
    <row r="101" spans="1:12">
      <c r="A101" s="2">
        <v>96</v>
      </c>
      <c r="B101" s="9" t="s">
        <v>125</v>
      </c>
      <c r="C101" s="68">
        <f>ROUND(LOOKUP(1,0/(B101='1-12月应发工资'!$B$3:$B$9999),'1-12月应发工资'!$P$3:$P$9999),2)</f>
        <v>5033.12</v>
      </c>
      <c r="D101" s="68">
        <f>LOOKUP(1,0/(B101=扣除项目!$B$10:$B$10001),扣除项目!$Z$10:$Z$10001)</f>
        <v>10000</v>
      </c>
      <c r="E101" s="69">
        <f>ROUND(LOOKUP(1,0/(B101='1-12月预交个税'!$B$3:$B$10000),'1-12月预交个税'!$O$3:$O$10000),2)</f>
        <v>11</v>
      </c>
      <c r="F101" s="69">
        <f>ROUND(MAX((C101-D101-LOOKUP(1,0/(B101='1-12月社保'!$B$3:$B$10000),'1-12月社保'!$O$3:$O$10000)-LOOKUP(1,0/(B101='1-12月公积金'!$B$3:$B$10000),'1-12月公积金'!$O$3:$O$10000))*{0.03,0.1,0.2,0.25,0.3,0.35,0.45}-{0,2520,16920,31920,52920,85920,181920},0),2)</f>
        <v>0</v>
      </c>
      <c r="G101" s="69">
        <f t="shared" si="6"/>
        <v>-11</v>
      </c>
      <c r="H101" s="69">
        <f>ROUND(VLOOKUP(B101,'1-12月应发工资'!$B$3:$O$10000,MONTH($L$4)+1,0),2)</f>
        <v>5022.12</v>
      </c>
      <c r="I101" s="69">
        <f>ROUND(VLOOKUP(B101,'1-12月社保'!B98:N10095,MONTH($L$4)+1,0),2)</f>
        <v>0</v>
      </c>
      <c r="J101" s="69">
        <f>ROUND(VLOOKUP(B101,'1-12月公积金'!B98:N10095,MONTH($L$4)+1,0),2)</f>
        <v>0</v>
      </c>
      <c r="K101" s="69">
        <f t="shared" si="7"/>
        <v>0</v>
      </c>
      <c r="L101" s="72">
        <f t="shared" si="8"/>
        <v>5022.12</v>
      </c>
    </row>
    <row r="102" spans="1:12">
      <c r="A102" s="2">
        <v>97</v>
      </c>
      <c r="B102" s="9" t="s">
        <v>126</v>
      </c>
      <c r="C102" s="68">
        <f>ROUND(LOOKUP(1,0/(B102='1-12月应发工资'!$B$3:$B$9999),'1-12月应发工资'!$P$3:$P$9999),2)</f>
        <v>5036.12</v>
      </c>
      <c r="D102" s="68">
        <f>LOOKUP(1,0/(B102=扣除项目!$B$10:$B$10001),扣除项目!$Z$10:$Z$10001)</f>
        <v>10000</v>
      </c>
      <c r="E102" s="69">
        <f>ROUND(LOOKUP(1,0/(B102='1-12月预交个税'!$B$3:$B$10000),'1-12月预交个税'!$O$3:$O$10000),2)</f>
        <v>12</v>
      </c>
      <c r="F102" s="69">
        <f>ROUND(MAX((C102-D102-LOOKUP(1,0/(B102='1-12月社保'!$B$3:$B$10000),'1-12月社保'!$O$3:$O$10000)-LOOKUP(1,0/(B102='1-12月公积金'!$B$3:$B$10000),'1-12月公积金'!$O$3:$O$10000))*{0.03,0.1,0.2,0.25,0.3,0.35,0.45}-{0,2520,16920,31920,52920,85920,181920},0),2)</f>
        <v>0</v>
      </c>
      <c r="G102" s="69">
        <f t="shared" si="6"/>
        <v>-12</v>
      </c>
      <c r="H102" s="69">
        <f>ROUND(VLOOKUP(B102,'1-12月应发工资'!$B$3:$O$10000,MONTH($L$4)+1,0),2)</f>
        <v>5024.12</v>
      </c>
      <c r="I102" s="69">
        <f>ROUND(VLOOKUP(B102,'1-12月社保'!B99:N10096,MONTH($L$4)+1,0),2)</f>
        <v>0</v>
      </c>
      <c r="J102" s="69">
        <f>ROUND(VLOOKUP(B102,'1-12月公积金'!B99:N10096,MONTH($L$4)+1,0),2)</f>
        <v>0</v>
      </c>
      <c r="K102" s="69">
        <f t="shared" si="7"/>
        <v>0</v>
      </c>
      <c r="L102" s="72">
        <f t="shared" si="8"/>
        <v>5024.12</v>
      </c>
    </row>
    <row r="103" spans="1:12">
      <c r="A103" s="2">
        <v>98</v>
      </c>
      <c r="B103" s="7" t="s">
        <v>127</v>
      </c>
      <c r="C103" s="68">
        <f>ROUND(LOOKUP(1,0/(B103='1-12月应发工资'!$B$3:$B$9999),'1-12月应发工资'!$P$3:$P$9999),2)</f>
        <v>5039.12</v>
      </c>
      <c r="D103" s="68">
        <f>LOOKUP(1,0/(B103=扣除项目!$B$10:$B$10001),扣除项目!$Z$10:$Z$10001)</f>
        <v>10000</v>
      </c>
      <c r="E103" s="69">
        <f>ROUND(LOOKUP(1,0/(B103='1-12月预交个税'!$B$3:$B$10000),'1-12月预交个税'!$O$3:$O$10000),2)</f>
        <v>13</v>
      </c>
      <c r="F103" s="69">
        <f>ROUND(MAX((C103-D103-LOOKUP(1,0/(B103='1-12月社保'!$B$3:$B$10000),'1-12月社保'!$O$3:$O$10000)-LOOKUP(1,0/(B103='1-12月公积金'!$B$3:$B$10000),'1-12月公积金'!$O$3:$O$10000))*{0.03,0.1,0.2,0.25,0.3,0.35,0.45}-{0,2520,16920,31920,52920,85920,181920},0),2)</f>
        <v>0</v>
      </c>
      <c r="G103" s="69">
        <f t="shared" ref="G103:G134" si="9">F103-E103</f>
        <v>-13</v>
      </c>
      <c r="H103" s="69">
        <f>ROUND(VLOOKUP(B103,'1-12月应发工资'!$B$3:$O$10000,MONTH($L$4)+1,0),2)</f>
        <v>5026.12</v>
      </c>
      <c r="I103" s="69">
        <f>ROUND(VLOOKUP(B103,'1-12月社保'!B100:N10097,MONTH($L$4)+1,0),2)</f>
        <v>0</v>
      </c>
      <c r="J103" s="69">
        <f>ROUND(VLOOKUP(B103,'1-12月公积金'!B100:N10097,MONTH($L$4)+1,0),2)</f>
        <v>0</v>
      </c>
      <c r="K103" s="69">
        <f t="shared" ref="K103:K134" si="10">IF(G103&gt;0,G103,0)</f>
        <v>0</v>
      </c>
      <c r="L103" s="72">
        <f t="shared" ref="L103:L134" si="11">H103-K103-I103-J103</f>
        <v>5026.12</v>
      </c>
    </row>
    <row r="104" spans="1:12">
      <c r="A104" s="2">
        <v>99</v>
      </c>
      <c r="B104" s="9" t="s">
        <v>128</v>
      </c>
      <c r="C104" s="68">
        <f>ROUND(LOOKUP(1,0/(B104='1-12月应发工资'!$B$3:$B$9999),'1-12月应发工资'!$P$3:$P$9999),2)</f>
        <v>5042.12</v>
      </c>
      <c r="D104" s="68">
        <f>LOOKUP(1,0/(B104=扣除项目!$B$10:$B$10001),扣除项目!$Z$10:$Z$10001)</f>
        <v>10000</v>
      </c>
      <c r="E104" s="69">
        <f>ROUND(LOOKUP(1,0/(B104='1-12月预交个税'!$B$3:$B$10000),'1-12月预交个税'!$O$3:$O$10000),2)</f>
        <v>14</v>
      </c>
      <c r="F104" s="69">
        <f>ROUND(MAX((C104-D104-LOOKUP(1,0/(B104='1-12月社保'!$B$3:$B$10000),'1-12月社保'!$O$3:$O$10000)-LOOKUP(1,0/(B104='1-12月公积金'!$B$3:$B$10000),'1-12月公积金'!$O$3:$O$10000))*{0.03,0.1,0.2,0.25,0.3,0.35,0.45}-{0,2520,16920,31920,52920,85920,181920},0),2)</f>
        <v>0</v>
      </c>
      <c r="G104" s="69">
        <f t="shared" si="9"/>
        <v>-14</v>
      </c>
      <c r="H104" s="69">
        <f>ROUND(VLOOKUP(B104,'1-12月应发工资'!$B$3:$O$10000,MONTH($L$4)+1,0),2)</f>
        <v>5028.12</v>
      </c>
      <c r="I104" s="69">
        <f>ROUND(VLOOKUP(B104,'1-12月社保'!B101:N10098,MONTH($L$4)+1,0),2)</f>
        <v>0</v>
      </c>
      <c r="J104" s="69">
        <f>ROUND(VLOOKUP(B104,'1-12月公积金'!B101:N10098,MONTH($L$4)+1,0),2)</f>
        <v>0</v>
      </c>
      <c r="K104" s="69">
        <f t="shared" si="10"/>
        <v>0</v>
      </c>
      <c r="L104" s="72">
        <f t="shared" si="11"/>
        <v>5028.12</v>
      </c>
    </row>
    <row r="105" spans="1:12">
      <c r="A105" s="2">
        <v>100</v>
      </c>
      <c r="B105" s="7" t="s">
        <v>129</v>
      </c>
      <c r="C105" s="68">
        <f>ROUND(LOOKUP(1,0/(B105='1-12月应发工资'!$B$3:$B$9999),'1-12月应发工资'!$P$3:$P$9999),2)</f>
        <v>5045.12</v>
      </c>
      <c r="D105" s="68">
        <f>LOOKUP(1,0/(B105=扣除项目!$B$10:$B$10001),扣除项目!$Z$10:$Z$10001)</f>
        <v>10000</v>
      </c>
      <c r="E105" s="69">
        <f>ROUND(LOOKUP(1,0/(B105='1-12月预交个税'!$B$3:$B$10000),'1-12月预交个税'!$O$3:$O$10000),2)</f>
        <v>15</v>
      </c>
      <c r="F105" s="69">
        <f>ROUND(MAX((C105-D105-LOOKUP(1,0/(B105='1-12月社保'!$B$3:$B$10000),'1-12月社保'!$O$3:$O$10000)-LOOKUP(1,0/(B105='1-12月公积金'!$B$3:$B$10000),'1-12月公积金'!$O$3:$O$10000))*{0.03,0.1,0.2,0.25,0.3,0.35,0.45}-{0,2520,16920,31920,52920,85920,181920},0),2)</f>
        <v>0</v>
      </c>
      <c r="G105" s="69">
        <f t="shared" si="9"/>
        <v>-15</v>
      </c>
      <c r="H105" s="69">
        <f>ROUND(VLOOKUP(B105,'1-12月应发工资'!$B$3:$O$10000,MONTH($L$4)+1,0),2)</f>
        <v>5030.12</v>
      </c>
      <c r="I105" s="69">
        <f>ROUND(VLOOKUP(B105,'1-12月社保'!B102:N10099,MONTH($L$4)+1,0),2)</f>
        <v>0</v>
      </c>
      <c r="J105" s="69">
        <f>ROUND(VLOOKUP(B105,'1-12月公积金'!B102:N10099,MONTH($L$4)+1,0),2)</f>
        <v>0</v>
      </c>
      <c r="K105" s="69">
        <f t="shared" si="10"/>
        <v>0</v>
      </c>
      <c r="L105" s="72">
        <f t="shared" si="11"/>
        <v>5030.12</v>
      </c>
    </row>
    <row r="106" spans="1:12">
      <c r="A106" s="2">
        <v>101</v>
      </c>
      <c r="B106" s="9" t="s">
        <v>130</v>
      </c>
      <c r="C106" s="68">
        <f>ROUND(LOOKUP(1,0/(B106='1-12月应发工资'!$B$3:$B$9999),'1-12月应发工资'!$P$3:$P$9999),2)</f>
        <v>5048.12</v>
      </c>
      <c r="D106" s="68">
        <f>LOOKUP(1,0/(B106=扣除项目!$B$10:$B$10001),扣除项目!$Z$10:$Z$10001)</f>
        <v>10000</v>
      </c>
      <c r="E106" s="69">
        <f>ROUND(LOOKUP(1,0/(B106='1-12月预交个税'!$B$3:$B$10000),'1-12月预交个税'!$O$3:$O$10000),2)</f>
        <v>16</v>
      </c>
      <c r="F106" s="69">
        <f>ROUND(MAX((C106-D106-LOOKUP(1,0/(B106='1-12月社保'!$B$3:$B$10000),'1-12月社保'!$O$3:$O$10000)-LOOKUP(1,0/(B106='1-12月公积金'!$B$3:$B$10000),'1-12月公积金'!$O$3:$O$10000))*{0.03,0.1,0.2,0.25,0.3,0.35,0.45}-{0,2520,16920,31920,52920,85920,181920},0),2)</f>
        <v>0</v>
      </c>
      <c r="G106" s="69">
        <f t="shared" si="9"/>
        <v>-16</v>
      </c>
      <c r="H106" s="69">
        <f>ROUND(VLOOKUP(B106,'1-12月应发工资'!$B$3:$O$10000,MONTH($L$4)+1,0),2)</f>
        <v>5032.12</v>
      </c>
      <c r="I106" s="69">
        <f>ROUND(VLOOKUP(B106,'1-12月社保'!B103:N10100,MONTH($L$4)+1,0),2)</f>
        <v>0</v>
      </c>
      <c r="J106" s="69">
        <f>ROUND(VLOOKUP(B106,'1-12月公积金'!B103:N10100,MONTH($L$4)+1,0),2)</f>
        <v>0</v>
      </c>
      <c r="K106" s="69">
        <f t="shared" si="10"/>
        <v>0</v>
      </c>
      <c r="L106" s="72">
        <f t="shared" si="11"/>
        <v>5032.12</v>
      </c>
    </row>
    <row r="107" spans="1:12">
      <c r="A107" s="2">
        <v>102</v>
      </c>
      <c r="B107" s="9" t="s">
        <v>131</v>
      </c>
      <c r="C107" s="68">
        <f>ROUND(LOOKUP(1,0/(B107='1-12月应发工资'!$B$3:$B$9999),'1-12月应发工资'!$P$3:$P$9999),2)</f>
        <v>5051.12</v>
      </c>
      <c r="D107" s="68">
        <f>LOOKUP(1,0/(B107=扣除项目!$B$10:$B$10001),扣除项目!$Z$10:$Z$10001)</f>
        <v>10000</v>
      </c>
      <c r="E107" s="69">
        <f>ROUND(LOOKUP(1,0/(B107='1-12月预交个税'!$B$3:$B$10000),'1-12月预交个税'!$O$3:$O$10000),2)</f>
        <v>17</v>
      </c>
      <c r="F107" s="69">
        <f>ROUND(MAX((C107-D107-LOOKUP(1,0/(B107='1-12月社保'!$B$3:$B$10000),'1-12月社保'!$O$3:$O$10000)-LOOKUP(1,0/(B107='1-12月公积金'!$B$3:$B$10000),'1-12月公积金'!$O$3:$O$10000))*{0.03,0.1,0.2,0.25,0.3,0.35,0.45}-{0,2520,16920,31920,52920,85920,181920},0),2)</f>
        <v>0</v>
      </c>
      <c r="G107" s="69">
        <f t="shared" si="9"/>
        <v>-17</v>
      </c>
      <c r="H107" s="69">
        <f>ROUND(VLOOKUP(B107,'1-12月应发工资'!$B$3:$O$10000,MONTH($L$4)+1,0),2)</f>
        <v>5034.12</v>
      </c>
      <c r="I107" s="69">
        <f>ROUND(VLOOKUP(B107,'1-12月社保'!B104:N10101,MONTH($L$4)+1,0),2)</f>
        <v>0</v>
      </c>
      <c r="J107" s="69">
        <f>ROUND(VLOOKUP(B107,'1-12月公积金'!B104:N10101,MONTH($L$4)+1,0),2)</f>
        <v>0</v>
      </c>
      <c r="K107" s="69">
        <f t="shared" si="10"/>
        <v>0</v>
      </c>
      <c r="L107" s="72">
        <f t="shared" si="11"/>
        <v>5034.12</v>
      </c>
    </row>
    <row r="108" spans="1:12">
      <c r="A108" s="2">
        <v>103</v>
      </c>
      <c r="B108" s="7" t="s">
        <v>132</v>
      </c>
      <c r="C108" s="68">
        <f>ROUND(LOOKUP(1,0/(B108='1-12月应发工资'!$B$3:$B$9999),'1-12月应发工资'!$P$3:$P$9999),2)</f>
        <v>5054.12</v>
      </c>
      <c r="D108" s="68">
        <f>LOOKUP(1,0/(B108=扣除项目!$B$10:$B$10001),扣除项目!$Z$10:$Z$10001)</f>
        <v>10000</v>
      </c>
      <c r="E108" s="69">
        <f>ROUND(LOOKUP(1,0/(B108='1-12月预交个税'!$B$3:$B$10000),'1-12月预交个税'!$O$3:$O$10000),2)</f>
        <v>18</v>
      </c>
      <c r="F108" s="69">
        <f>ROUND(MAX((C108-D108-LOOKUP(1,0/(B108='1-12月社保'!$B$3:$B$10000),'1-12月社保'!$O$3:$O$10000)-LOOKUP(1,0/(B108='1-12月公积金'!$B$3:$B$10000),'1-12月公积金'!$O$3:$O$10000))*{0.03,0.1,0.2,0.25,0.3,0.35,0.45}-{0,2520,16920,31920,52920,85920,181920},0),2)</f>
        <v>0</v>
      </c>
      <c r="G108" s="69">
        <f t="shared" si="9"/>
        <v>-18</v>
      </c>
      <c r="H108" s="69">
        <f>ROUND(VLOOKUP(B108,'1-12月应发工资'!$B$3:$O$10000,MONTH($L$4)+1,0),2)</f>
        <v>5036.12</v>
      </c>
      <c r="I108" s="69">
        <f>ROUND(VLOOKUP(B108,'1-12月社保'!B105:N10102,MONTH($L$4)+1,0),2)</f>
        <v>0</v>
      </c>
      <c r="J108" s="69">
        <f>ROUND(VLOOKUP(B108,'1-12月公积金'!B105:N10102,MONTH($L$4)+1,0),2)</f>
        <v>0</v>
      </c>
      <c r="K108" s="69">
        <f t="shared" si="10"/>
        <v>0</v>
      </c>
      <c r="L108" s="72">
        <f t="shared" si="11"/>
        <v>5036.12</v>
      </c>
    </row>
    <row r="109" spans="1:12">
      <c r="A109" s="2">
        <v>104</v>
      </c>
      <c r="B109" s="9" t="s">
        <v>133</v>
      </c>
      <c r="C109" s="68">
        <f>ROUND(LOOKUP(1,0/(B109='1-12月应发工资'!$B$3:$B$9999),'1-12月应发工资'!$P$3:$P$9999),2)</f>
        <v>5057.12</v>
      </c>
      <c r="D109" s="68">
        <f>LOOKUP(1,0/(B109=扣除项目!$B$10:$B$10001),扣除项目!$Z$10:$Z$10001)</f>
        <v>10000</v>
      </c>
      <c r="E109" s="69">
        <f>ROUND(LOOKUP(1,0/(B109='1-12月预交个税'!$B$3:$B$10000),'1-12月预交个税'!$O$3:$O$10000),2)</f>
        <v>19</v>
      </c>
      <c r="F109" s="69">
        <f>ROUND(MAX((C109-D109-LOOKUP(1,0/(B109='1-12月社保'!$B$3:$B$10000),'1-12月社保'!$O$3:$O$10000)-LOOKUP(1,0/(B109='1-12月公积金'!$B$3:$B$10000),'1-12月公积金'!$O$3:$O$10000))*{0.03,0.1,0.2,0.25,0.3,0.35,0.45}-{0,2520,16920,31920,52920,85920,181920},0),2)</f>
        <v>0</v>
      </c>
      <c r="G109" s="69">
        <f t="shared" si="9"/>
        <v>-19</v>
      </c>
      <c r="H109" s="69">
        <f>ROUND(VLOOKUP(B109,'1-12月应发工资'!$B$3:$O$10000,MONTH($L$4)+1,0),2)</f>
        <v>5038.12</v>
      </c>
      <c r="I109" s="69">
        <f>ROUND(VLOOKUP(B109,'1-12月社保'!B106:N10103,MONTH($L$4)+1,0),2)</f>
        <v>0</v>
      </c>
      <c r="J109" s="69">
        <f>ROUND(VLOOKUP(B109,'1-12月公积金'!B106:N10103,MONTH($L$4)+1,0),2)</f>
        <v>0</v>
      </c>
      <c r="K109" s="69">
        <f t="shared" si="10"/>
        <v>0</v>
      </c>
      <c r="L109" s="72">
        <f t="shared" si="11"/>
        <v>5038.12</v>
      </c>
    </row>
    <row r="110" spans="1:12">
      <c r="A110" s="2">
        <v>105</v>
      </c>
      <c r="B110" s="9" t="s">
        <v>134</v>
      </c>
      <c r="C110" s="68">
        <f>ROUND(LOOKUP(1,0/(B110='1-12月应发工资'!$B$3:$B$9999),'1-12月应发工资'!$P$3:$P$9999),2)</f>
        <v>5060.12</v>
      </c>
      <c r="D110" s="68">
        <f>LOOKUP(1,0/(B110=扣除项目!$B$10:$B$10001),扣除项目!$Z$10:$Z$10001)</f>
        <v>10000</v>
      </c>
      <c r="E110" s="69">
        <f>ROUND(LOOKUP(1,0/(B110='1-12月预交个税'!$B$3:$B$10000),'1-12月预交个税'!$O$3:$O$10000),2)</f>
        <v>20</v>
      </c>
      <c r="F110" s="69">
        <f>ROUND(MAX((C110-D110-LOOKUP(1,0/(B110='1-12月社保'!$B$3:$B$10000),'1-12月社保'!$O$3:$O$10000)-LOOKUP(1,0/(B110='1-12月公积金'!$B$3:$B$10000),'1-12月公积金'!$O$3:$O$10000))*{0.03,0.1,0.2,0.25,0.3,0.35,0.45}-{0,2520,16920,31920,52920,85920,181920},0),2)</f>
        <v>0</v>
      </c>
      <c r="G110" s="69">
        <f t="shared" si="9"/>
        <v>-20</v>
      </c>
      <c r="H110" s="69">
        <f>ROUND(VLOOKUP(B110,'1-12月应发工资'!$B$3:$O$10000,MONTH($L$4)+1,0),2)</f>
        <v>5040.12</v>
      </c>
      <c r="I110" s="69">
        <f>ROUND(VLOOKUP(B110,'1-12月社保'!B107:N10104,MONTH($L$4)+1,0),2)</f>
        <v>0</v>
      </c>
      <c r="J110" s="69">
        <f>ROUND(VLOOKUP(B110,'1-12月公积金'!B107:N10104,MONTH($L$4)+1,0),2)</f>
        <v>0</v>
      </c>
      <c r="K110" s="69">
        <f t="shared" si="10"/>
        <v>0</v>
      </c>
      <c r="L110" s="72">
        <f t="shared" si="11"/>
        <v>5040.12</v>
      </c>
    </row>
    <row r="111" spans="1:12">
      <c r="A111" s="2">
        <v>106</v>
      </c>
      <c r="B111" s="7" t="s">
        <v>135</v>
      </c>
      <c r="C111" s="68">
        <f>ROUND(LOOKUP(1,0/(B111='1-12月应发工资'!$B$3:$B$9999),'1-12月应发工资'!$P$3:$P$9999),2)</f>
        <v>5063.12</v>
      </c>
      <c r="D111" s="68">
        <f>LOOKUP(1,0/(B111=扣除项目!$B$10:$B$10001),扣除项目!$Z$10:$Z$10001)</f>
        <v>10000</v>
      </c>
      <c r="E111" s="69">
        <f>ROUND(LOOKUP(1,0/(B111='1-12月预交个税'!$B$3:$B$10000),'1-12月预交个税'!$O$3:$O$10000),2)</f>
        <v>21</v>
      </c>
      <c r="F111" s="69">
        <f>ROUND(MAX((C111-D111-LOOKUP(1,0/(B111='1-12月社保'!$B$3:$B$10000),'1-12月社保'!$O$3:$O$10000)-LOOKUP(1,0/(B111='1-12月公积金'!$B$3:$B$10000),'1-12月公积金'!$O$3:$O$10000))*{0.03,0.1,0.2,0.25,0.3,0.35,0.45}-{0,2520,16920,31920,52920,85920,181920},0),2)</f>
        <v>0</v>
      </c>
      <c r="G111" s="69">
        <f t="shared" si="9"/>
        <v>-21</v>
      </c>
      <c r="H111" s="69">
        <f>ROUND(VLOOKUP(B111,'1-12月应发工资'!$B$3:$O$10000,MONTH($L$4)+1,0),2)</f>
        <v>5042.12</v>
      </c>
      <c r="I111" s="69">
        <f>ROUND(VLOOKUP(B111,'1-12月社保'!B108:N10105,MONTH($L$4)+1,0),2)</f>
        <v>0</v>
      </c>
      <c r="J111" s="69">
        <f>ROUND(VLOOKUP(B111,'1-12月公积金'!B108:N10105,MONTH($L$4)+1,0),2)</f>
        <v>0</v>
      </c>
      <c r="K111" s="69">
        <f t="shared" si="10"/>
        <v>0</v>
      </c>
      <c r="L111" s="72">
        <f t="shared" si="11"/>
        <v>5042.12</v>
      </c>
    </row>
    <row r="112" spans="1:12">
      <c r="A112" s="2">
        <v>107</v>
      </c>
      <c r="B112" s="9" t="s">
        <v>136</v>
      </c>
      <c r="C112" s="68">
        <f>ROUND(LOOKUP(1,0/(B112='1-12月应发工资'!$B$3:$B$9999),'1-12月应发工资'!$P$3:$P$9999),2)</f>
        <v>5066.12</v>
      </c>
      <c r="D112" s="68">
        <f>LOOKUP(1,0/(B112=扣除项目!$B$10:$B$10001),扣除项目!$Z$10:$Z$10001)</f>
        <v>10000</v>
      </c>
      <c r="E112" s="69">
        <f>ROUND(LOOKUP(1,0/(B112='1-12月预交个税'!$B$3:$B$10000),'1-12月预交个税'!$O$3:$O$10000),2)</f>
        <v>22</v>
      </c>
      <c r="F112" s="69">
        <f>ROUND(MAX((C112-D112-LOOKUP(1,0/(B112='1-12月社保'!$B$3:$B$10000),'1-12月社保'!$O$3:$O$10000)-LOOKUP(1,0/(B112='1-12月公积金'!$B$3:$B$10000),'1-12月公积金'!$O$3:$O$10000))*{0.03,0.1,0.2,0.25,0.3,0.35,0.45}-{0,2520,16920,31920,52920,85920,181920},0),2)</f>
        <v>0</v>
      </c>
      <c r="G112" s="69">
        <f t="shared" si="9"/>
        <v>-22</v>
      </c>
      <c r="H112" s="69">
        <f>ROUND(VLOOKUP(B112,'1-12月应发工资'!$B$3:$O$10000,MONTH($L$4)+1,0),2)</f>
        <v>5044.12</v>
      </c>
      <c r="I112" s="69">
        <f>ROUND(VLOOKUP(B112,'1-12月社保'!B109:N10106,MONTH($L$4)+1,0),2)</f>
        <v>0</v>
      </c>
      <c r="J112" s="69">
        <f>ROUND(VLOOKUP(B112,'1-12月公积金'!B109:N10106,MONTH($L$4)+1,0),2)</f>
        <v>0</v>
      </c>
      <c r="K112" s="69">
        <f t="shared" si="10"/>
        <v>0</v>
      </c>
      <c r="L112" s="72">
        <f t="shared" si="11"/>
        <v>5044.12</v>
      </c>
    </row>
    <row r="113" spans="1:12">
      <c r="A113" s="2">
        <v>108</v>
      </c>
      <c r="B113" s="9" t="s">
        <v>137</v>
      </c>
      <c r="C113" s="68">
        <f>ROUND(LOOKUP(1,0/(B113='1-12月应发工资'!$B$3:$B$9999),'1-12月应发工资'!$P$3:$P$9999),2)</f>
        <v>5069.12</v>
      </c>
      <c r="D113" s="68">
        <f>LOOKUP(1,0/(B113=扣除项目!$B$10:$B$10001),扣除项目!$Z$10:$Z$10001)</f>
        <v>10000</v>
      </c>
      <c r="E113" s="69">
        <f>ROUND(LOOKUP(1,0/(B113='1-12月预交个税'!$B$3:$B$10000),'1-12月预交个税'!$O$3:$O$10000),2)</f>
        <v>23</v>
      </c>
      <c r="F113" s="69">
        <f>ROUND(MAX((C113-D113-LOOKUP(1,0/(B113='1-12月社保'!$B$3:$B$10000),'1-12月社保'!$O$3:$O$10000)-LOOKUP(1,0/(B113='1-12月公积金'!$B$3:$B$10000),'1-12月公积金'!$O$3:$O$10000))*{0.03,0.1,0.2,0.25,0.3,0.35,0.45}-{0,2520,16920,31920,52920,85920,181920},0),2)</f>
        <v>0</v>
      </c>
      <c r="G113" s="69">
        <f t="shared" si="9"/>
        <v>-23</v>
      </c>
      <c r="H113" s="69">
        <f>ROUND(VLOOKUP(B113,'1-12月应发工资'!$B$3:$O$10000,MONTH($L$4)+1,0),2)</f>
        <v>5046.12</v>
      </c>
      <c r="I113" s="69">
        <f>ROUND(VLOOKUP(B113,'1-12月社保'!B110:N10107,MONTH($L$4)+1,0),2)</f>
        <v>0</v>
      </c>
      <c r="J113" s="69">
        <f>ROUND(VLOOKUP(B113,'1-12月公积金'!B110:N10107,MONTH($L$4)+1,0),2)</f>
        <v>0</v>
      </c>
      <c r="K113" s="69">
        <f t="shared" si="10"/>
        <v>0</v>
      </c>
      <c r="L113" s="72">
        <f t="shared" si="11"/>
        <v>5046.12</v>
      </c>
    </row>
    <row r="114" spans="1:12">
      <c r="A114" s="2">
        <v>109</v>
      </c>
      <c r="B114" s="7" t="s">
        <v>138</v>
      </c>
      <c r="C114" s="68">
        <f>ROUND(LOOKUP(1,0/(B114='1-12月应发工资'!$B$3:$B$9999),'1-12月应发工资'!$P$3:$P$9999),2)</f>
        <v>5072.12</v>
      </c>
      <c r="D114" s="68">
        <f>LOOKUP(1,0/(B114=扣除项目!$B$10:$B$10001),扣除项目!$Z$10:$Z$10001)</f>
        <v>10000</v>
      </c>
      <c r="E114" s="69">
        <f>ROUND(LOOKUP(1,0/(B114='1-12月预交个税'!$B$3:$B$10000),'1-12月预交个税'!$O$3:$O$10000),2)</f>
        <v>24</v>
      </c>
      <c r="F114" s="69">
        <f>ROUND(MAX((C114-D114-LOOKUP(1,0/(B114='1-12月社保'!$B$3:$B$10000),'1-12月社保'!$O$3:$O$10000)-LOOKUP(1,0/(B114='1-12月公积金'!$B$3:$B$10000),'1-12月公积金'!$O$3:$O$10000))*{0.03,0.1,0.2,0.25,0.3,0.35,0.45}-{0,2520,16920,31920,52920,85920,181920},0),2)</f>
        <v>0</v>
      </c>
      <c r="G114" s="69">
        <f t="shared" si="9"/>
        <v>-24</v>
      </c>
      <c r="H114" s="69">
        <f>ROUND(VLOOKUP(B114,'1-12月应发工资'!$B$3:$O$10000,MONTH($L$4)+1,0),2)</f>
        <v>5048.12</v>
      </c>
      <c r="I114" s="69">
        <f>ROUND(VLOOKUP(B114,'1-12月社保'!B111:N10108,MONTH($L$4)+1,0),2)</f>
        <v>0</v>
      </c>
      <c r="J114" s="69">
        <f>ROUND(VLOOKUP(B114,'1-12月公积金'!B111:N10108,MONTH($L$4)+1,0),2)</f>
        <v>0</v>
      </c>
      <c r="K114" s="69">
        <f t="shared" si="10"/>
        <v>0</v>
      </c>
      <c r="L114" s="72">
        <f t="shared" si="11"/>
        <v>5048.12</v>
      </c>
    </row>
    <row r="115" spans="1:12">
      <c r="A115" s="2">
        <v>110</v>
      </c>
      <c r="B115" s="9" t="s">
        <v>139</v>
      </c>
      <c r="C115" s="68">
        <f>ROUND(LOOKUP(1,0/(B115='1-12月应发工资'!$B$3:$B$9999),'1-12月应发工资'!$P$3:$P$9999),2)</f>
        <v>5075.12</v>
      </c>
      <c r="D115" s="68">
        <f>LOOKUP(1,0/(B115=扣除项目!$B$10:$B$10001),扣除项目!$Z$10:$Z$10001)</f>
        <v>10000</v>
      </c>
      <c r="E115" s="69">
        <f>ROUND(LOOKUP(1,0/(B115='1-12月预交个税'!$B$3:$B$10000),'1-12月预交个税'!$O$3:$O$10000),2)</f>
        <v>25</v>
      </c>
      <c r="F115" s="69">
        <f>ROUND(MAX((C115-D115-LOOKUP(1,0/(B115='1-12月社保'!$B$3:$B$10000),'1-12月社保'!$O$3:$O$10000)-LOOKUP(1,0/(B115='1-12月公积金'!$B$3:$B$10000),'1-12月公积金'!$O$3:$O$10000))*{0.03,0.1,0.2,0.25,0.3,0.35,0.45}-{0,2520,16920,31920,52920,85920,181920},0),2)</f>
        <v>0</v>
      </c>
      <c r="G115" s="69">
        <f t="shared" si="9"/>
        <v>-25</v>
      </c>
      <c r="H115" s="69">
        <f>ROUND(VLOOKUP(B115,'1-12月应发工资'!$B$3:$O$10000,MONTH($L$4)+1,0),2)</f>
        <v>5050.12</v>
      </c>
      <c r="I115" s="69">
        <f>ROUND(VLOOKUP(B115,'1-12月社保'!B112:N10109,MONTH($L$4)+1,0),2)</f>
        <v>0</v>
      </c>
      <c r="J115" s="69">
        <f>ROUND(VLOOKUP(B115,'1-12月公积金'!B112:N10109,MONTH($L$4)+1,0),2)</f>
        <v>0</v>
      </c>
      <c r="K115" s="69">
        <f t="shared" si="10"/>
        <v>0</v>
      </c>
      <c r="L115" s="72">
        <f t="shared" si="11"/>
        <v>5050.12</v>
      </c>
    </row>
    <row r="116" spans="1:12">
      <c r="A116" s="2">
        <v>111</v>
      </c>
      <c r="B116" s="7" t="s">
        <v>140</v>
      </c>
      <c r="C116" s="68">
        <f>ROUND(LOOKUP(1,0/(B116='1-12月应发工资'!$B$3:$B$9999),'1-12月应发工资'!$P$3:$P$9999),2)</f>
        <v>5078.12</v>
      </c>
      <c r="D116" s="68">
        <f>LOOKUP(1,0/(B116=扣除项目!$B$10:$B$10001),扣除项目!$Z$10:$Z$10001)</f>
        <v>10000</v>
      </c>
      <c r="E116" s="69">
        <f>ROUND(LOOKUP(1,0/(B116='1-12月预交个税'!$B$3:$B$10000),'1-12月预交个税'!$O$3:$O$10000),2)</f>
        <v>26</v>
      </c>
      <c r="F116" s="69">
        <f>ROUND(MAX((C116-D116-LOOKUP(1,0/(B116='1-12月社保'!$B$3:$B$10000),'1-12月社保'!$O$3:$O$10000)-LOOKUP(1,0/(B116='1-12月公积金'!$B$3:$B$10000),'1-12月公积金'!$O$3:$O$10000))*{0.03,0.1,0.2,0.25,0.3,0.35,0.45}-{0,2520,16920,31920,52920,85920,181920},0),2)</f>
        <v>0</v>
      </c>
      <c r="G116" s="69">
        <f t="shared" si="9"/>
        <v>-26</v>
      </c>
      <c r="H116" s="69">
        <f>ROUND(VLOOKUP(B116,'1-12月应发工资'!$B$3:$O$10000,MONTH($L$4)+1,0),2)</f>
        <v>5052.12</v>
      </c>
      <c r="I116" s="69">
        <f>ROUND(VLOOKUP(B116,'1-12月社保'!B113:N10110,MONTH($L$4)+1,0),2)</f>
        <v>0</v>
      </c>
      <c r="J116" s="69">
        <f>ROUND(VLOOKUP(B116,'1-12月公积金'!B113:N10110,MONTH($L$4)+1,0),2)</f>
        <v>0</v>
      </c>
      <c r="K116" s="69">
        <f t="shared" si="10"/>
        <v>0</v>
      </c>
      <c r="L116" s="72">
        <f t="shared" si="11"/>
        <v>5052.12</v>
      </c>
    </row>
    <row r="117" spans="1:12">
      <c r="A117" s="2">
        <v>112</v>
      </c>
      <c r="B117" s="9" t="s">
        <v>141</v>
      </c>
      <c r="C117" s="68">
        <f>ROUND(LOOKUP(1,0/(B117='1-12月应发工资'!$B$3:$B$9999),'1-12月应发工资'!$P$3:$P$9999),2)</f>
        <v>5081.12</v>
      </c>
      <c r="D117" s="68">
        <f>LOOKUP(1,0/(B117=扣除项目!$B$10:$B$10001),扣除项目!$Z$10:$Z$10001)</f>
        <v>10000</v>
      </c>
      <c r="E117" s="69">
        <f>ROUND(LOOKUP(1,0/(B117='1-12月预交个税'!$B$3:$B$10000),'1-12月预交个税'!$O$3:$O$10000),2)</f>
        <v>27</v>
      </c>
      <c r="F117" s="69">
        <f>ROUND(MAX((C117-D117-LOOKUP(1,0/(B117='1-12月社保'!$B$3:$B$10000),'1-12月社保'!$O$3:$O$10000)-LOOKUP(1,0/(B117='1-12月公积金'!$B$3:$B$10000),'1-12月公积金'!$O$3:$O$10000))*{0.03,0.1,0.2,0.25,0.3,0.35,0.45}-{0,2520,16920,31920,52920,85920,181920},0),2)</f>
        <v>0</v>
      </c>
      <c r="G117" s="69">
        <f t="shared" si="9"/>
        <v>-27</v>
      </c>
      <c r="H117" s="69">
        <f>ROUND(VLOOKUP(B117,'1-12月应发工资'!$B$3:$O$10000,MONTH($L$4)+1,0),2)</f>
        <v>5054.12</v>
      </c>
      <c r="I117" s="69">
        <f>ROUND(VLOOKUP(B117,'1-12月社保'!B114:N10111,MONTH($L$4)+1,0),2)</f>
        <v>0</v>
      </c>
      <c r="J117" s="69">
        <f>ROUND(VLOOKUP(B117,'1-12月公积金'!B114:N10111,MONTH($L$4)+1,0),2)</f>
        <v>0</v>
      </c>
      <c r="K117" s="69">
        <f t="shared" si="10"/>
        <v>0</v>
      </c>
      <c r="L117" s="72">
        <f t="shared" si="11"/>
        <v>5054.12</v>
      </c>
    </row>
    <row r="118" spans="1:12">
      <c r="A118" s="2">
        <v>113</v>
      </c>
      <c r="B118" s="9" t="s">
        <v>142</v>
      </c>
      <c r="C118" s="68">
        <f>ROUND(LOOKUP(1,0/(B118='1-12月应发工资'!$B$3:$B$9999),'1-12月应发工资'!$P$3:$P$9999),2)</f>
        <v>5084.12</v>
      </c>
      <c r="D118" s="68">
        <f>LOOKUP(1,0/(B118=扣除项目!$B$10:$B$10001),扣除项目!$Z$10:$Z$10001)</f>
        <v>10000</v>
      </c>
      <c r="E118" s="69">
        <f>ROUND(LOOKUP(1,0/(B118='1-12月预交个税'!$B$3:$B$10000),'1-12月预交个税'!$O$3:$O$10000),2)</f>
        <v>28</v>
      </c>
      <c r="F118" s="69">
        <f>ROUND(MAX((C118-D118-LOOKUP(1,0/(B118='1-12月社保'!$B$3:$B$10000),'1-12月社保'!$O$3:$O$10000)-LOOKUP(1,0/(B118='1-12月公积金'!$B$3:$B$10000),'1-12月公积金'!$O$3:$O$10000))*{0.03,0.1,0.2,0.25,0.3,0.35,0.45}-{0,2520,16920,31920,52920,85920,181920},0),2)</f>
        <v>0</v>
      </c>
      <c r="G118" s="69">
        <f t="shared" si="9"/>
        <v>-28</v>
      </c>
      <c r="H118" s="69">
        <f>ROUND(VLOOKUP(B118,'1-12月应发工资'!$B$3:$O$10000,MONTH($L$4)+1,0),2)</f>
        <v>5056.12</v>
      </c>
      <c r="I118" s="69">
        <f>ROUND(VLOOKUP(B118,'1-12月社保'!B115:N10112,MONTH($L$4)+1,0),2)</f>
        <v>0</v>
      </c>
      <c r="J118" s="69">
        <f>ROUND(VLOOKUP(B118,'1-12月公积金'!B115:N10112,MONTH($L$4)+1,0),2)</f>
        <v>0</v>
      </c>
      <c r="K118" s="69">
        <f t="shared" si="10"/>
        <v>0</v>
      </c>
      <c r="L118" s="72">
        <f t="shared" si="11"/>
        <v>5056.12</v>
      </c>
    </row>
    <row r="119" spans="1:12">
      <c r="A119" s="2">
        <v>114</v>
      </c>
      <c r="B119" s="7" t="s">
        <v>143</v>
      </c>
      <c r="C119" s="68">
        <f>ROUND(LOOKUP(1,0/(B119='1-12月应发工资'!$B$3:$B$9999),'1-12月应发工资'!$P$3:$P$9999),2)</f>
        <v>5087.12</v>
      </c>
      <c r="D119" s="68">
        <f>LOOKUP(1,0/(B119=扣除项目!$B$10:$B$10001),扣除项目!$Z$10:$Z$10001)</f>
        <v>10000</v>
      </c>
      <c r="E119" s="69">
        <f>ROUND(LOOKUP(1,0/(B119='1-12月预交个税'!$B$3:$B$10000),'1-12月预交个税'!$O$3:$O$10000),2)</f>
        <v>29</v>
      </c>
      <c r="F119" s="69">
        <f>ROUND(MAX((C119-D119-LOOKUP(1,0/(B119='1-12月社保'!$B$3:$B$10000),'1-12月社保'!$O$3:$O$10000)-LOOKUP(1,0/(B119='1-12月公积金'!$B$3:$B$10000),'1-12月公积金'!$O$3:$O$10000))*{0.03,0.1,0.2,0.25,0.3,0.35,0.45}-{0,2520,16920,31920,52920,85920,181920},0),2)</f>
        <v>0</v>
      </c>
      <c r="G119" s="69">
        <f t="shared" si="9"/>
        <v>-29</v>
      </c>
      <c r="H119" s="69">
        <f>ROUND(VLOOKUP(B119,'1-12月应发工资'!$B$3:$O$10000,MONTH($L$4)+1,0),2)</f>
        <v>5058.12</v>
      </c>
      <c r="I119" s="69">
        <f>ROUND(VLOOKUP(B119,'1-12月社保'!B116:N10113,MONTH($L$4)+1,0),2)</f>
        <v>0</v>
      </c>
      <c r="J119" s="69">
        <f>ROUND(VLOOKUP(B119,'1-12月公积金'!B116:N10113,MONTH($L$4)+1,0),2)</f>
        <v>0</v>
      </c>
      <c r="K119" s="69">
        <f t="shared" si="10"/>
        <v>0</v>
      </c>
      <c r="L119" s="72">
        <f t="shared" si="11"/>
        <v>5058.12</v>
      </c>
    </row>
    <row r="120" spans="1:12">
      <c r="A120" s="2">
        <v>115</v>
      </c>
      <c r="B120" s="9" t="s">
        <v>144</v>
      </c>
      <c r="C120" s="68">
        <f>ROUND(LOOKUP(1,0/(B120='1-12月应发工资'!$B$3:$B$9999),'1-12月应发工资'!$P$3:$P$9999),2)</f>
        <v>5090.12</v>
      </c>
      <c r="D120" s="68">
        <f>LOOKUP(1,0/(B120=扣除项目!$B$10:$B$10001),扣除项目!$Z$10:$Z$10001)</f>
        <v>10000</v>
      </c>
      <c r="E120" s="69">
        <f>ROUND(LOOKUP(1,0/(B120='1-12月预交个税'!$B$3:$B$10000),'1-12月预交个税'!$O$3:$O$10000),2)</f>
        <v>30</v>
      </c>
      <c r="F120" s="69">
        <f>ROUND(MAX((C120-D120-LOOKUP(1,0/(B120='1-12月社保'!$B$3:$B$10000),'1-12月社保'!$O$3:$O$10000)-LOOKUP(1,0/(B120='1-12月公积金'!$B$3:$B$10000),'1-12月公积金'!$O$3:$O$10000))*{0.03,0.1,0.2,0.25,0.3,0.35,0.45}-{0,2520,16920,31920,52920,85920,181920},0),2)</f>
        <v>0</v>
      </c>
      <c r="G120" s="69">
        <f t="shared" si="9"/>
        <v>-30</v>
      </c>
      <c r="H120" s="69">
        <f>ROUND(VLOOKUP(B120,'1-12月应发工资'!$B$3:$O$10000,MONTH($L$4)+1,0),2)</f>
        <v>5060.12</v>
      </c>
      <c r="I120" s="69">
        <f>ROUND(VLOOKUP(B120,'1-12月社保'!B117:N10114,MONTH($L$4)+1,0),2)</f>
        <v>0</v>
      </c>
      <c r="J120" s="69">
        <f>ROUND(VLOOKUP(B120,'1-12月公积金'!B117:N10114,MONTH($L$4)+1,0),2)</f>
        <v>0</v>
      </c>
      <c r="K120" s="69">
        <f t="shared" si="10"/>
        <v>0</v>
      </c>
      <c r="L120" s="72">
        <f t="shared" si="11"/>
        <v>5060.12</v>
      </c>
    </row>
    <row r="121" spans="1:12">
      <c r="A121" s="2">
        <v>116</v>
      </c>
      <c r="B121" s="9" t="s">
        <v>145</v>
      </c>
      <c r="C121" s="68">
        <f>ROUND(LOOKUP(1,0/(B121='1-12月应发工资'!$B$3:$B$9999),'1-12月应发工资'!$P$3:$P$9999),2)</f>
        <v>5093.12</v>
      </c>
      <c r="D121" s="68">
        <f>LOOKUP(1,0/(B121=扣除项目!$B$10:$B$10001),扣除项目!$Z$10:$Z$10001)</f>
        <v>10000</v>
      </c>
      <c r="E121" s="69">
        <f>ROUND(LOOKUP(1,0/(B121='1-12月预交个税'!$B$3:$B$10000),'1-12月预交个税'!$O$3:$O$10000),2)</f>
        <v>31</v>
      </c>
      <c r="F121" s="69">
        <f>ROUND(MAX((C121-D121-LOOKUP(1,0/(B121='1-12月社保'!$B$3:$B$10000),'1-12月社保'!$O$3:$O$10000)-LOOKUP(1,0/(B121='1-12月公积金'!$B$3:$B$10000),'1-12月公积金'!$O$3:$O$10000))*{0.03,0.1,0.2,0.25,0.3,0.35,0.45}-{0,2520,16920,31920,52920,85920,181920},0),2)</f>
        <v>0</v>
      </c>
      <c r="G121" s="69">
        <f t="shared" si="9"/>
        <v>-31</v>
      </c>
      <c r="H121" s="69">
        <f>ROUND(VLOOKUP(B121,'1-12月应发工资'!$B$3:$O$10000,MONTH($L$4)+1,0),2)</f>
        <v>5062.12</v>
      </c>
      <c r="I121" s="69">
        <f>ROUND(VLOOKUP(B121,'1-12月社保'!B118:N10115,MONTH($L$4)+1,0),2)</f>
        <v>0</v>
      </c>
      <c r="J121" s="69">
        <f>ROUND(VLOOKUP(B121,'1-12月公积金'!B118:N10115,MONTH($L$4)+1,0),2)</f>
        <v>0</v>
      </c>
      <c r="K121" s="69">
        <f t="shared" si="10"/>
        <v>0</v>
      </c>
      <c r="L121" s="72">
        <f t="shared" si="11"/>
        <v>5062.12</v>
      </c>
    </row>
    <row r="122" spans="1:12">
      <c r="A122" s="2">
        <v>117</v>
      </c>
      <c r="B122" s="7" t="s">
        <v>146</v>
      </c>
      <c r="C122" s="68">
        <f>ROUND(LOOKUP(1,0/(B122='1-12月应发工资'!$B$3:$B$9999),'1-12月应发工资'!$P$3:$P$9999),2)</f>
        <v>5096.12</v>
      </c>
      <c r="D122" s="68">
        <f>LOOKUP(1,0/(B122=扣除项目!$B$10:$B$10001),扣除项目!$Z$10:$Z$10001)</f>
        <v>10000</v>
      </c>
      <c r="E122" s="69">
        <f>ROUND(LOOKUP(1,0/(B122='1-12月预交个税'!$B$3:$B$10000),'1-12月预交个税'!$O$3:$O$10000),2)</f>
        <v>32</v>
      </c>
      <c r="F122" s="69">
        <f>ROUND(MAX((C122-D122-LOOKUP(1,0/(B122='1-12月社保'!$B$3:$B$10000),'1-12月社保'!$O$3:$O$10000)-LOOKUP(1,0/(B122='1-12月公积金'!$B$3:$B$10000),'1-12月公积金'!$O$3:$O$10000))*{0.03,0.1,0.2,0.25,0.3,0.35,0.45}-{0,2520,16920,31920,52920,85920,181920},0),2)</f>
        <v>0</v>
      </c>
      <c r="G122" s="69">
        <f t="shared" si="9"/>
        <v>-32</v>
      </c>
      <c r="H122" s="69">
        <f>ROUND(VLOOKUP(B122,'1-12月应发工资'!$B$3:$O$10000,MONTH($L$4)+1,0),2)</f>
        <v>5064.12</v>
      </c>
      <c r="I122" s="69">
        <f>ROUND(VLOOKUP(B122,'1-12月社保'!B119:N10116,MONTH($L$4)+1,0),2)</f>
        <v>0</v>
      </c>
      <c r="J122" s="69">
        <f>ROUND(VLOOKUP(B122,'1-12月公积金'!B119:N10116,MONTH($L$4)+1,0),2)</f>
        <v>0</v>
      </c>
      <c r="K122" s="69">
        <f t="shared" si="10"/>
        <v>0</v>
      </c>
      <c r="L122" s="72">
        <f t="shared" si="11"/>
        <v>5064.12</v>
      </c>
    </row>
    <row r="123" spans="1:12">
      <c r="A123" s="2">
        <v>118</v>
      </c>
      <c r="B123" s="9" t="s">
        <v>147</v>
      </c>
      <c r="C123" s="68">
        <f>ROUND(LOOKUP(1,0/(B123='1-12月应发工资'!$B$3:$B$9999),'1-12月应发工资'!$P$3:$P$9999),2)</f>
        <v>5099.12</v>
      </c>
      <c r="D123" s="68">
        <f>LOOKUP(1,0/(B123=扣除项目!$B$10:$B$10001),扣除项目!$Z$10:$Z$10001)</f>
        <v>10000</v>
      </c>
      <c r="E123" s="69">
        <f>ROUND(LOOKUP(1,0/(B123='1-12月预交个税'!$B$3:$B$10000),'1-12月预交个税'!$O$3:$O$10000),2)</f>
        <v>33</v>
      </c>
      <c r="F123" s="69">
        <f>ROUND(MAX((C123-D123-LOOKUP(1,0/(B123='1-12月社保'!$B$3:$B$10000),'1-12月社保'!$O$3:$O$10000)-LOOKUP(1,0/(B123='1-12月公积金'!$B$3:$B$10000),'1-12月公积金'!$O$3:$O$10000))*{0.03,0.1,0.2,0.25,0.3,0.35,0.45}-{0,2520,16920,31920,52920,85920,181920},0),2)</f>
        <v>0</v>
      </c>
      <c r="G123" s="69">
        <f t="shared" si="9"/>
        <v>-33</v>
      </c>
      <c r="H123" s="69">
        <f>ROUND(VLOOKUP(B123,'1-12月应发工资'!$B$3:$O$10000,MONTH($L$4)+1,0),2)</f>
        <v>5066.12</v>
      </c>
      <c r="I123" s="69">
        <f>ROUND(VLOOKUP(B123,'1-12月社保'!B120:N10117,MONTH($L$4)+1,0),2)</f>
        <v>0</v>
      </c>
      <c r="J123" s="69">
        <f>ROUND(VLOOKUP(B123,'1-12月公积金'!B120:N10117,MONTH($L$4)+1,0),2)</f>
        <v>0</v>
      </c>
      <c r="K123" s="69">
        <f t="shared" si="10"/>
        <v>0</v>
      </c>
      <c r="L123" s="72">
        <f t="shared" si="11"/>
        <v>5066.12</v>
      </c>
    </row>
    <row r="124" spans="1:12">
      <c r="A124" s="2">
        <v>119</v>
      </c>
      <c r="B124" s="9" t="s">
        <v>148</v>
      </c>
      <c r="C124" s="68">
        <f>ROUND(LOOKUP(1,0/(B124='1-12月应发工资'!$B$3:$B$9999),'1-12月应发工资'!$P$3:$P$9999),2)</f>
        <v>5102.12</v>
      </c>
      <c r="D124" s="68">
        <f>LOOKUP(1,0/(B124=扣除项目!$B$10:$B$10001),扣除项目!$Z$10:$Z$10001)</f>
        <v>10000</v>
      </c>
      <c r="E124" s="69">
        <f>ROUND(LOOKUP(1,0/(B124='1-12月预交个税'!$B$3:$B$10000),'1-12月预交个税'!$O$3:$O$10000),2)</f>
        <v>34</v>
      </c>
      <c r="F124" s="69">
        <f>ROUND(MAX((C124-D124-LOOKUP(1,0/(B124='1-12月社保'!$B$3:$B$10000),'1-12月社保'!$O$3:$O$10000)-LOOKUP(1,0/(B124='1-12月公积金'!$B$3:$B$10000),'1-12月公积金'!$O$3:$O$10000))*{0.03,0.1,0.2,0.25,0.3,0.35,0.45}-{0,2520,16920,31920,52920,85920,181920},0),2)</f>
        <v>0</v>
      </c>
      <c r="G124" s="69">
        <f t="shared" si="9"/>
        <v>-34</v>
      </c>
      <c r="H124" s="69">
        <f>ROUND(VLOOKUP(B124,'1-12月应发工资'!$B$3:$O$10000,MONTH($L$4)+1,0),2)</f>
        <v>5068.12</v>
      </c>
      <c r="I124" s="69">
        <f>ROUND(VLOOKUP(B124,'1-12月社保'!B121:N10118,MONTH($L$4)+1,0),2)</f>
        <v>0</v>
      </c>
      <c r="J124" s="69">
        <f>ROUND(VLOOKUP(B124,'1-12月公积金'!B121:N10118,MONTH($L$4)+1,0),2)</f>
        <v>0</v>
      </c>
      <c r="K124" s="69">
        <f t="shared" si="10"/>
        <v>0</v>
      </c>
      <c r="L124" s="72">
        <f t="shared" si="11"/>
        <v>5068.12</v>
      </c>
    </row>
    <row r="125" spans="1:12">
      <c r="A125" s="2">
        <v>120</v>
      </c>
      <c r="B125" s="7" t="s">
        <v>149</v>
      </c>
      <c r="C125" s="68">
        <f>ROUND(LOOKUP(1,0/(B125='1-12月应发工资'!$B$3:$B$9999),'1-12月应发工资'!$P$3:$P$9999),2)</f>
        <v>5105.12</v>
      </c>
      <c r="D125" s="68">
        <f>LOOKUP(1,0/(B125=扣除项目!$B$10:$B$10001),扣除项目!$Z$10:$Z$10001)</f>
        <v>10000</v>
      </c>
      <c r="E125" s="69">
        <f>ROUND(LOOKUP(1,0/(B125='1-12月预交个税'!$B$3:$B$10000),'1-12月预交个税'!$O$3:$O$10000),2)</f>
        <v>35</v>
      </c>
      <c r="F125" s="69">
        <f>ROUND(MAX((C125-D125-LOOKUP(1,0/(B125='1-12月社保'!$B$3:$B$10000),'1-12月社保'!$O$3:$O$10000)-LOOKUP(1,0/(B125='1-12月公积金'!$B$3:$B$10000),'1-12月公积金'!$O$3:$O$10000))*{0.03,0.1,0.2,0.25,0.3,0.35,0.45}-{0,2520,16920,31920,52920,85920,181920},0),2)</f>
        <v>0</v>
      </c>
      <c r="G125" s="69">
        <f t="shared" si="9"/>
        <v>-35</v>
      </c>
      <c r="H125" s="69">
        <f>ROUND(VLOOKUP(B125,'1-12月应发工资'!$B$3:$O$10000,MONTH($L$4)+1,0),2)</f>
        <v>5070.12</v>
      </c>
      <c r="I125" s="69">
        <f>ROUND(VLOOKUP(B125,'1-12月社保'!B122:N10119,MONTH($L$4)+1,0),2)</f>
        <v>0</v>
      </c>
      <c r="J125" s="69">
        <f>ROUND(VLOOKUP(B125,'1-12月公积金'!B122:N10119,MONTH($L$4)+1,0),2)</f>
        <v>0</v>
      </c>
      <c r="K125" s="69">
        <f t="shared" si="10"/>
        <v>0</v>
      </c>
      <c r="L125" s="72">
        <f t="shared" si="11"/>
        <v>5070.12</v>
      </c>
    </row>
    <row r="126" spans="1:12">
      <c r="A126" s="2">
        <v>121</v>
      </c>
      <c r="B126" s="9" t="s">
        <v>150</v>
      </c>
      <c r="C126" s="68">
        <f>ROUND(LOOKUP(1,0/(B126='1-12月应发工资'!$B$3:$B$9999),'1-12月应发工资'!$P$3:$P$9999),2)</f>
        <v>5108.12</v>
      </c>
      <c r="D126" s="68">
        <f>LOOKUP(1,0/(B126=扣除项目!$B$10:$B$10001),扣除项目!$Z$10:$Z$10001)</f>
        <v>10000</v>
      </c>
      <c r="E126" s="69">
        <f>ROUND(LOOKUP(1,0/(B126='1-12月预交个税'!$B$3:$B$10000),'1-12月预交个税'!$O$3:$O$10000),2)</f>
        <v>36</v>
      </c>
      <c r="F126" s="69">
        <f>ROUND(MAX((C126-D126-LOOKUP(1,0/(B126='1-12月社保'!$B$3:$B$10000),'1-12月社保'!$O$3:$O$10000)-LOOKUP(1,0/(B126='1-12月公积金'!$B$3:$B$10000),'1-12月公积金'!$O$3:$O$10000))*{0.03,0.1,0.2,0.25,0.3,0.35,0.45}-{0,2520,16920,31920,52920,85920,181920},0),2)</f>
        <v>0</v>
      </c>
      <c r="G126" s="69">
        <f t="shared" si="9"/>
        <v>-36</v>
      </c>
      <c r="H126" s="69">
        <f>ROUND(VLOOKUP(B126,'1-12月应发工资'!$B$3:$O$10000,MONTH($L$4)+1,0),2)</f>
        <v>5072.12</v>
      </c>
      <c r="I126" s="69">
        <f>ROUND(VLOOKUP(B126,'1-12月社保'!B123:N10120,MONTH($L$4)+1,0),2)</f>
        <v>0</v>
      </c>
      <c r="J126" s="69">
        <f>ROUND(VLOOKUP(B126,'1-12月公积金'!B123:N10120,MONTH($L$4)+1,0),2)</f>
        <v>0</v>
      </c>
      <c r="K126" s="69">
        <f t="shared" si="10"/>
        <v>0</v>
      </c>
      <c r="L126" s="72">
        <f t="shared" si="11"/>
        <v>5072.12</v>
      </c>
    </row>
    <row r="127" spans="1:12">
      <c r="A127" s="2">
        <v>122</v>
      </c>
      <c r="B127" s="7" t="s">
        <v>151</v>
      </c>
      <c r="C127" s="68">
        <f>ROUND(LOOKUP(1,0/(B127='1-12月应发工资'!$B$3:$B$9999),'1-12月应发工资'!$P$3:$P$9999),2)</f>
        <v>5111.12</v>
      </c>
      <c r="D127" s="68">
        <f>LOOKUP(1,0/(B127=扣除项目!$B$10:$B$10001),扣除项目!$Z$10:$Z$10001)</f>
        <v>10000</v>
      </c>
      <c r="E127" s="69">
        <f>ROUND(LOOKUP(1,0/(B127='1-12月预交个税'!$B$3:$B$10000),'1-12月预交个税'!$O$3:$O$10000),2)</f>
        <v>37</v>
      </c>
      <c r="F127" s="69">
        <f>ROUND(MAX((C127-D127-LOOKUP(1,0/(B127='1-12月社保'!$B$3:$B$10000),'1-12月社保'!$O$3:$O$10000)-LOOKUP(1,0/(B127='1-12月公积金'!$B$3:$B$10000),'1-12月公积金'!$O$3:$O$10000))*{0.03,0.1,0.2,0.25,0.3,0.35,0.45}-{0,2520,16920,31920,52920,85920,181920},0),2)</f>
        <v>0</v>
      </c>
      <c r="G127" s="69">
        <f t="shared" si="9"/>
        <v>-37</v>
      </c>
      <c r="H127" s="69">
        <f>ROUND(VLOOKUP(B127,'1-12月应发工资'!$B$3:$O$10000,MONTH($L$4)+1,0),2)</f>
        <v>5074.12</v>
      </c>
      <c r="I127" s="69">
        <f>ROUND(VLOOKUP(B127,'1-12月社保'!B124:N10121,MONTH($L$4)+1,0),2)</f>
        <v>0</v>
      </c>
      <c r="J127" s="69">
        <f>ROUND(VLOOKUP(B127,'1-12月公积金'!B124:N10121,MONTH($L$4)+1,0),2)</f>
        <v>0</v>
      </c>
      <c r="K127" s="69">
        <f t="shared" si="10"/>
        <v>0</v>
      </c>
      <c r="L127" s="72">
        <f t="shared" si="11"/>
        <v>5074.12</v>
      </c>
    </row>
    <row r="128" spans="1:12">
      <c r="A128" s="2">
        <v>123</v>
      </c>
      <c r="B128" s="9" t="s">
        <v>152</v>
      </c>
      <c r="C128" s="68">
        <f>ROUND(LOOKUP(1,0/(B128='1-12月应发工资'!$B$3:$B$9999),'1-12月应发工资'!$P$3:$P$9999),2)</f>
        <v>5114.12</v>
      </c>
      <c r="D128" s="68">
        <f>LOOKUP(1,0/(B128=扣除项目!$B$10:$B$10001),扣除项目!$Z$10:$Z$10001)</f>
        <v>10000</v>
      </c>
      <c r="E128" s="69">
        <f>ROUND(LOOKUP(1,0/(B128='1-12月预交个税'!$B$3:$B$10000),'1-12月预交个税'!$O$3:$O$10000),2)</f>
        <v>38</v>
      </c>
      <c r="F128" s="69">
        <f>ROUND(MAX((C128-D128-LOOKUP(1,0/(B128='1-12月社保'!$B$3:$B$10000),'1-12月社保'!$O$3:$O$10000)-LOOKUP(1,0/(B128='1-12月公积金'!$B$3:$B$10000),'1-12月公积金'!$O$3:$O$10000))*{0.03,0.1,0.2,0.25,0.3,0.35,0.45}-{0,2520,16920,31920,52920,85920,181920},0),2)</f>
        <v>0</v>
      </c>
      <c r="G128" s="69">
        <f t="shared" si="9"/>
        <v>-38</v>
      </c>
      <c r="H128" s="69">
        <f>ROUND(VLOOKUP(B128,'1-12月应发工资'!$B$3:$O$10000,MONTH($L$4)+1,0),2)</f>
        <v>5076.12</v>
      </c>
      <c r="I128" s="69">
        <f>ROUND(VLOOKUP(B128,'1-12月社保'!B125:N10122,MONTH($L$4)+1,0),2)</f>
        <v>0</v>
      </c>
      <c r="J128" s="69">
        <f>ROUND(VLOOKUP(B128,'1-12月公积金'!B125:N10122,MONTH($L$4)+1,0),2)</f>
        <v>0</v>
      </c>
      <c r="K128" s="69">
        <f t="shared" si="10"/>
        <v>0</v>
      </c>
      <c r="L128" s="72">
        <f t="shared" si="11"/>
        <v>5076.12</v>
      </c>
    </row>
    <row r="129" spans="1:12">
      <c r="A129" s="2">
        <v>124</v>
      </c>
      <c r="B129" s="9" t="s">
        <v>153</v>
      </c>
      <c r="C129" s="68">
        <f>ROUND(LOOKUP(1,0/(B129='1-12月应发工资'!$B$3:$B$9999),'1-12月应发工资'!$P$3:$P$9999),2)</f>
        <v>5117.12</v>
      </c>
      <c r="D129" s="68">
        <f>LOOKUP(1,0/(B129=扣除项目!$B$10:$B$10001),扣除项目!$Z$10:$Z$10001)</f>
        <v>10000</v>
      </c>
      <c r="E129" s="69">
        <f>ROUND(LOOKUP(1,0/(B129='1-12月预交个税'!$B$3:$B$10000),'1-12月预交个税'!$O$3:$O$10000),2)</f>
        <v>39</v>
      </c>
      <c r="F129" s="69">
        <f>ROUND(MAX((C129-D129-LOOKUP(1,0/(B129='1-12月社保'!$B$3:$B$10000),'1-12月社保'!$O$3:$O$10000)-LOOKUP(1,0/(B129='1-12月公积金'!$B$3:$B$10000),'1-12月公积金'!$O$3:$O$10000))*{0.03,0.1,0.2,0.25,0.3,0.35,0.45}-{0,2520,16920,31920,52920,85920,181920},0),2)</f>
        <v>0</v>
      </c>
      <c r="G129" s="69">
        <f t="shared" si="9"/>
        <v>-39</v>
      </c>
      <c r="H129" s="69">
        <f>ROUND(VLOOKUP(B129,'1-12月应发工资'!$B$3:$O$10000,MONTH($L$4)+1,0),2)</f>
        <v>5078.12</v>
      </c>
      <c r="I129" s="69">
        <f>ROUND(VLOOKUP(B129,'1-12月社保'!B126:N10123,MONTH($L$4)+1,0),2)</f>
        <v>0</v>
      </c>
      <c r="J129" s="69">
        <f>ROUND(VLOOKUP(B129,'1-12月公积金'!B126:N10123,MONTH($L$4)+1,0),2)</f>
        <v>0</v>
      </c>
      <c r="K129" s="69">
        <f t="shared" si="10"/>
        <v>0</v>
      </c>
      <c r="L129" s="72">
        <f t="shared" si="11"/>
        <v>5078.12</v>
      </c>
    </row>
    <row r="130" spans="1:12">
      <c r="A130" s="2">
        <v>125</v>
      </c>
      <c r="B130" s="7" t="s">
        <v>154</v>
      </c>
      <c r="C130" s="68">
        <f>ROUND(LOOKUP(1,0/(B130='1-12月应发工资'!$B$3:$B$9999),'1-12月应发工资'!$P$3:$P$9999),2)</f>
        <v>5120.12</v>
      </c>
      <c r="D130" s="68">
        <f>LOOKUP(1,0/(B130=扣除项目!$B$10:$B$10001),扣除项目!$Z$10:$Z$10001)</f>
        <v>10000</v>
      </c>
      <c r="E130" s="69">
        <f>ROUND(LOOKUP(1,0/(B130='1-12月预交个税'!$B$3:$B$10000),'1-12月预交个税'!$O$3:$O$10000),2)</f>
        <v>40</v>
      </c>
      <c r="F130" s="69">
        <f>ROUND(MAX((C130-D130-LOOKUP(1,0/(B130='1-12月社保'!$B$3:$B$10000),'1-12月社保'!$O$3:$O$10000)-LOOKUP(1,0/(B130='1-12月公积金'!$B$3:$B$10000),'1-12月公积金'!$O$3:$O$10000))*{0.03,0.1,0.2,0.25,0.3,0.35,0.45}-{0,2520,16920,31920,52920,85920,181920},0),2)</f>
        <v>0</v>
      </c>
      <c r="G130" s="69">
        <f t="shared" si="9"/>
        <v>-40</v>
      </c>
      <c r="H130" s="69">
        <f>ROUND(VLOOKUP(B130,'1-12月应发工资'!$B$3:$O$10000,MONTH($L$4)+1,0),2)</f>
        <v>5080.12</v>
      </c>
      <c r="I130" s="69">
        <f>ROUND(VLOOKUP(B130,'1-12月社保'!B127:N10124,MONTH($L$4)+1,0),2)</f>
        <v>0</v>
      </c>
      <c r="J130" s="69">
        <f>ROUND(VLOOKUP(B130,'1-12月公积金'!B127:N10124,MONTH($L$4)+1,0),2)</f>
        <v>0</v>
      </c>
      <c r="K130" s="69">
        <f t="shared" si="10"/>
        <v>0</v>
      </c>
      <c r="L130" s="72">
        <f t="shared" si="11"/>
        <v>5080.12</v>
      </c>
    </row>
    <row r="131" spans="1:12">
      <c r="A131" s="2">
        <v>126</v>
      </c>
      <c r="B131" s="9" t="s">
        <v>155</v>
      </c>
      <c r="C131" s="68">
        <f>ROUND(LOOKUP(1,0/(B131='1-12月应发工资'!$B$3:$B$9999),'1-12月应发工资'!$P$3:$P$9999),2)</f>
        <v>5123.12</v>
      </c>
      <c r="D131" s="68">
        <f>LOOKUP(1,0/(B131=扣除项目!$B$10:$B$10001),扣除项目!$Z$10:$Z$10001)</f>
        <v>10000</v>
      </c>
      <c r="E131" s="69">
        <f>ROUND(LOOKUP(1,0/(B131='1-12月预交个税'!$B$3:$B$10000),'1-12月预交个税'!$O$3:$O$10000),2)</f>
        <v>41</v>
      </c>
      <c r="F131" s="69">
        <f>ROUND(MAX((C131-D131-LOOKUP(1,0/(B131='1-12月社保'!$B$3:$B$10000),'1-12月社保'!$O$3:$O$10000)-LOOKUP(1,0/(B131='1-12月公积金'!$B$3:$B$10000),'1-12月公积金'!$O$3:$O$10000))*{0.03,0.1,0.2,0.25,0.3,0.35,0.45}-{0,2520,16920,31920,52920,85920,181920},0),2)</f>
        <v>0</v>
      </c>
      <c r="G131" s="69">
        <f t="shared" si="9"/>
        <v>-41</v>
      </c>
      <c r="H131" s="69">
        <f>ROUND(VLOOKUP(B131,'1-12月应发工资'!$B$3:$O$10000,MONTH($L$4)+1,0),2)</f>
        <v>5082.12</v>
      </c>
      <c r="I131" s="69">
        <f>ROUND(VLOOKUP(B131,'1-12月社保'!B128:N10125,MONTH($L$4)+1,0),2)</f>
        <v>0</v>
      </c>
      <c r="J131" s="69">
        <f>ROUND(VLOOKUP(B131,'1-12月公积金'!B128:N10125,MONTH($L$4)+1,0),2)</f>
        <v>0</v>
      </c>
      <c r="K131" s="69">
        <f t="shared" si="10"/>
        <v>0</v>
      </c>
      <c r="L131" s="72">
        <f t="shared" si="11"/>
        <v>5082.12</v>
      </c>
    </row>
    <row r="132" spans="1:12">
      <c r="A132" s="2">
        <v>127</v>
      </c>
      <c r="B132" s="9" t="s">
        <v>156</v>
      </c>
      <c r="C132" s="68">
        <f>ROUND(LOOKUP(1,0/(B132='1-12月应发工资'!$B$3:$B$9999),'1-12月应发工资'!$P$3:$P$9999),2)</f>
        <v>5126.12</v>
      </c>
      <c r="D132" s="68">
        <f>LOOKUP(1,0/(B132=扣除项目!$B$10:$B$10001),扣除项目!$Z$10:$Z$10001)</f>
        <v>10000</v>
      </c>
      <c r="E132" s="69">
        <f>ROUND(LOOKUP(1,0/(B132='1-12月预交个税'!$B$3:$B$10000),'1-12月预交个税'!$O$3:$O$10000),2)</f>
        <v>42</v>
      </c>
      <c r="F132" s="69">
        <f>ROUND(MAX((C132-D132-LOOKUP(1,0/(B132='1-12月社保'!$B$3:$B$10000),'1-12月社保'!$O$3:$O$10000)-LOOKUP(1,0/(B132='1-12月公积金'!$B$3:$B$10000),'1-12月公积金'!$O$3:$O$10000))*{0.03,0.1,0.2,0.25,0.3,0.35,0.45}-{0,2520,16920,31920,52920,85920,181920},0),2)</f>
        <v>0</v>
      </c>
      <c r="G132" s="69">
        <f t="shared" si="9"/>
        <v>-42</v>
      </c>
      <c r="H132" s="69">
        <f>ROUND(VLOOKUP(B132,'1-12月应发工资'!$B$3:$O$10000,MONTH($L$4)+1,0),2)</f>
        <v>5084.12</v>
      </c>
      <c r="I132" s="69">
        <f>ROUND(VLOOKUP(B132,'1-12月社保'!B129:N10126,MONTH($L$4)+1,0),2)</f>
        <v>0</v>
      </c>
      <c r="J132" s="69">
        <f>ROUND(VLOOKUP(B132,'1-12月公积金'!B129:N10126,MONTH($L$4)+1,0),2)</f>
        <v>0</v>
      </c>
      <c r="K132" s="69">
        <f t="shared" si="10"/>
        <v>0</v>
      </c>
      <c r="L132" s="72">
        <f t="shared" si="11"/>
        <v>5084.12</v>
      </c>
    </row>
    <row r="133" spans="1:12">
      <c r="A133" s="2">
        <v>128</v>
      </c>
      <c r="B133" s="7" t="s">
        <v>157</v>
      </c>
      <c r="C133" s="68">
        <f>ROUND(LOOKUP(1,0/(B133='1-12月应发工资'!$B$3:$B$9999),'1-12月应发工资'!$P$3:$P$9999),2)</f>
        <v>5129.12</v>
      </c>
      <c r="D133" s="68">
        <f>LOOKUP(1,0/(B133=扣除项目!$B$10:$B$10001),扣除项目!$Z$10:$Z$10001)</f>
        <v>10000</v>
      </c>
      <c r="E133" s="69">
        <f>ROUND(LOOKUP(1,0/(B133='1-12月预交个税'!$B$3:$B$10000),'1-12月预交个税'!$O$3:$O$10000),2)</f>
        <v>43</v>
      </c>
      <c r="F133" s="69">
        <f>ROUND(MAX((C133-D133-LOOKUP(1,0/(B133='1-12月社保'!$B$3:$B$10000),'1-12月社保'!$O$3:$O$10000)-LOOKUP(1,0/(B133='1-12月公积金'!$B$3:$B$10000),'1-12月公积金'!$O$3:$O$10000))*{0.03,0.1,0.2,0.25,0.3,0.35,0.45}-{0,2520,16920,31920,52920,85920,181920},0),2)</f>
        <v>0</v>
      </c>
      <c r="G133" s="69">
        <f t="shared" si="9"/>
        <v>-43</v>
      </c>
      <c r="H133" s="69">
        <f>ROUND(VLOOKUP(B133,'1-12月应发工资'!$B$3:$O$10000,MONTH($L$4)+1,0),2)</f>
        <v>5086.12</v>
      </c>
      <c r="I133" s="69">
        <f>ROUND(VLOOKUP(B133,'1-12月社保'!B130:N10127,MONTH($L$4)+1,0),2)</f>
        <v>0</v>
      </c>
      <c r="J133" s="69">
        <f>ROUND(VLOOKUP(B133,'1-12月公积金'!B130:N10127,MONTH($L$4)+1,0),2)</f>
        <v>0</v>
      </c>
      <c r="K133" s="69">
        <f t="shared" si="10"/>
        <v>0</v>
      </c>
      <c r="L133" s="72">
        <f t="shared" si="11"/>
        <v>5086.12</v>
      </c>
    </row>
    <row r="134" spans="1:12">
      <c r="A134" s="2">
        <v>129</v>
      </c>
      <c r="B134" s="9" t="s">
        <v>158</v>
      </c>
      <c r="C134" s="68">
        <f>ROUND(LOOKUP(1,0/(B134='1-12月应发工资'!$B$3:$B$9999),'1-12月应发工资'!$P$3:$P$9999),2)</f>
        <v>5132.12</v>
      </c>
      <c r="D134" s="68">
        <f>LOOKUP(1,0/(B134=扣除项目!$B$10:$B$10001),扣除项目!$Z$10:$Z$10001)</f>
        <v>10000</v>
      </c>
      <c r="E134" s="69">
        <f>ROUND(LOOKUP(1,0/(B134='1-12月预交个税'!$B$3:$B$10000),'1-12月预交个税'!$O$3:$O$10000),2)</f>
        <v>44</v>
      </c>
      <c r="F134" s="69">
        <f>ROUND(MAX((C134-D134-LOOKUP(1,0/(B134='1-12月社保'!$B$3:$B$10000),'1-12月社保'!$O$3:$O$10000)-LOOKUP(1,0/(B134='1-12月公积金'!$B$3:$B$10000),'1-12月公积金'!$O$3:$O$10000))*{0.03,0.1,0.2,0.25,0.3,0.35,0.45}-{0,2520,16920,31920,52920,85920,181920},0),2)</f>
        <v>0</v>
      </c>
      <c r="G134" s="69">
        <f t="shared" si="9"/>
        <v>-44</v>
      </c>
      <c r="H134" s="69">
        <f>ROUND(VLOOKUP(B134,'1-12月应发工资'!$B$3:$O$10000,MONTH($L$4)+1,0),2)</f>
        <v>5088.12</v>
      </c>
      <c r="I134" s="69">
        <f>ROUND(VLOOKUP(B134,'1-12月社保'!B131:N10128,MONTH($L$4)+1,0),2)</f>
        <v>0</v>
      </c>
      <c r="J134" s="69">
        <f>ROUND(VLOOKUP(B134,'1-12月公积金'!B131:N10128,MONTH($L$4)+1,0),2)</f>
        <v>0</v>
      </c>
      <c r="K134" s="69">
        <f t="shared" si="10"/>
        <v>0</v>
      </c>
      <c r="L134" s="72">
        <f t="shared" si="11"/>
        <v>5088.12</v>
      </c>
    </row>
    <row r="135" spans="1:12">
      <c r="A135" s="2">
        <v>130</v>
      </c>
      <c r="B135" s="9" t="s">
        <v>159</v>
      </c>
      <c r="C135" s="68">
        <f>ROUND(LOOKUP(1,0/(B135='1-12月应发工资'!$B$3:$B$9999),'1-12月应发工资'!$P$3:$P$9999),2)</f>
        <v>5135.12</v>
      </c>
      <c r="D135" s="68">
        <f>LOOKUP(1,0/(B135=扣除项目!$B$10:$B$10001),扣除项目!$Z$10:$Z$10001)</f>
        <v>10000</v>
      </c>
      <c r="E135" s="69">
        <f>ROUND(LOOKUP(1,0/(B135='1-12月预交个税'!$B$3:$B$10000),'1-12月预交个税'!$O$3:$O$10000),2)</f>
        <v>45</v>
      </c>
      <c r="F135" s="69">
        <f>ROUND(MAX((C135-D135-LOOKUP(1,0/(B135='1-12月社保'!$B$3:$B$10000),'1-12月社保'!$O$3:$O$10000)-LOOKUP(1,0/(B135='1-12月公积金'!$B$3:$B$10000),'1-12月公积金'!$O$3:$O$10000))*{0.03,0.1,0.2,0.25,0.3,0.35,0.45}-{0,2520,16920,31920,52920,85920,181920},0),2)</f>
        <v>0</v>
      </c>
      <c r="G135" s="69">
        <f t="shared" ref="G135:G166" si="12">F135-E135</f>
        <v>-45</v>
      </c>
      <c r="H135" s="69">
        <f>ROUND(VLOOKUP(B135,'1-12月应发工资'!$B$3:$O$10000,MONTH($L$4)+1,0),2)</f>
        <v>5090.12</v>
      </c>
      <c r="I135" s="69">
        <f>ROUND(VLOOKUP(B135,'1-12月社保'!B132:N10129,MONTH($L$4)+1,0),2)</f>
        <v>0</v>
      </c>
      <c r="J135" s="69">
        <f>ROUND(VLOOKUP(B135,'1-12月公积金'!B132:N10129,MONTH($L$4)+1,0),2)</f>
        <v>0</v>
      </c>
      <c r="K135" s="69">
        <f t="shared" ref="K135:K166" si="13">IF(G135&gt;0,G135,0)</f>
        <v>0</v>
      </c>
      <c r="L135" s="72">
        <f t="shared" ref="L135:L166" si="14">H135-K135-I135-J135</f>
        <v>5090.12</v>
      </c>
    </row>
    <row r="136" spans="1:12">
      <c r="A136" s="2">
        <v>131</v>
      </c>
      <c r="B136" s="7" t="s">
        <v>160</v>
      </c>
      <c r="C136" s="68">
        <f>ROUND(LOOKUP(1,0/(B136='1-12月应发工资'!$B$3:$B$9999),'1-12月应发工资'!$P$3:$P$9999),2)</f>
        <v>5138.12</v>
      </c>
      <c r="D136" s="68">
        <f>LOOKUP(1,0/(B136=扣除项目!$B$10:$B$10001),扣除项目!$Z$10:$Z$10001)</f>
        <v>10000</v>
      </c>
      <c r="E136" s="69">
        <f>ROUND(LOOKUP(1,0/(B136='1-12月预交个税'!$B$3:$B$10000),'1-12月预交个税'!$O$3:$O$10000),2)</f>
        <v>46</v>
      </c>
      <c r="F136" s="69">
        <f>ROUND(MAX((C136-D136-LOOKUP(1,0/(B136='1-12月社保'!$B$3:$B$10000),'1-12月社保'!$O$3:$O$10000)-LOOKUP(1,0/(B136='1-12月公积金'!$B$3:$B$10000),'1-12月公积金'!$O$3:$O$10000))*{0.03,0.1,0.2,0.25,0.3,0.35,0.45}-{0,2520,16920,31920,52920,85920,181920},0),2)</f>
        <v>0</v>
      </c>
      <c r="G136" s="69">
        <f t="shared" si="12"/>
        <v>-46</v>
      </c>
      <c r="H136" s="69">
        <f>ROUND(VLOOKUP(B136,'1-12月应发工资'!$B$3:$O$10000,MONTH($L$4)+1,0),2)</f>
        <v>5092.12</v>
      </c>
      <c r="I136" s="69">
        <f>ROUND(VLOOKUP(B136,'1-12月社保'!B133:N10130,MONTH($L$4)+1,0),2)</f>
        <v>0</v>
      </c>
      <c r="J136" s="69">
        <f>ROUND(VLOOKUP(B136,'1-12月公积金'!B133:N10130,MONTH($L$4)+1,0),2)</f>
        <v>0</v>
      </c>
      <c r="K136" s="69">
        <f t="shared" si="13"/>
        <v>0</v>
      </c>
      <c r="L136" s="72">
        <f t="shared" si="14"/>
        <v>5092.12</v>
      </c>
    </row>
    <row r="137" spans="1:12">
      <c r="A137" s="2">
        <v>132</v>
      </c>
      <c r="B137" s="9" t="s">
        <v>161</v>
      </c>
      <c r="C137" s="68">
        <f>ROUND(LOOKUP(1,0/(B137='1-12月应发工资'!$B$3:$B$9999),'1-12月应发工资'!$P$3:$P$9999),2)</f>
        <v>5141.12</v>
      </c>
      <c r="D137" s="68">
        <f>LOOKUP(1,0/(B137=扣除项目!$B$10:$B$10001),扣除项目!$Z$10:$Z$10001)</f>
        <v>10000</v>
      </c>
      <c r="E137" s="69">
        <f>ROUND(LOOKUP(1,0/(B137='1-12月预交个税'!$B$3:$B$10000),'1-12月预交个税'!$O$3:$O$10000),2)</f>
        <v>47</v>
      </c>
      <c r="F137" s="69">
        <f>ROUND(MAX((C137-D137-LOOKUP(1,0/(B137='1-12月社保'!$B$3:$B$10000),'1-12月社保'!$O$3:$O$10000)-LOOKUP(1,0/(B137='1-12月公积金'!$B$3:$B$10000),'1-12月公积金'!$O$3:$O$10000))*{0.03,0.1,0.2,0.25,0.3,0.35,0.45}-{0,2520,16920,31920,52920,85920,181920},0),2)</f>
        <v>0</v>
      </c>
      <c r="G137" s="69">
        <f t="shared" si="12"/>
        <v>-47</v>
      </c>
      <c r="H137" s="69">
        <f>ROUND(VLOOKUP(B137,'1-12月应发工资'!$B$3:$O$10000,MONTH($L$4)+1,0),2)</f>
        <v>5094.12</v>
      </c>
      <c r="I137" s="69">
        <f>ROUND(VLOOKUP(B137,'1-12月社保'!B134:N10131,MONTH($L$4)+1,0),2)</f>
        <v>0</v>
      </c>
      <c r="J137" s="69">
        <f>ROUND(VLOOKUP(B137,'1-12月公积金'!B134:N10131,MONTH($L$4)+1,0),2)</f>
        <v>0</v>
      </c>
      <c r="K137" s="69">
        <f t="shared" si="13"/>
        <v>0</v>
      </c>
      <c r="L137" s="72">
        <f t="shared" si="14"/>
        <v>5094.12</v>
      </c>
    </row>
    <row r="138" spans="1:12">
      <c r="A138" s="2">
        <v>133</v>
      </c>
      <c r="B138" s="7" t="s">
        <v>162</v>
      </c>
      <c r="C138" s="68">
        <f>ROUND(LOOKUP(1,0/(B138='1-12月应发工资'!$B$3:$B$9999),'1-12月应发工资'!$P$3:$P$9999),2)</f>
        <v>5144.12</v>
      </c>
      <c r="D138" s="68">
        <f>LOOKUP(1,0/(B138=扣除项目!$B$10:$B$10001),扣除项目!$Z$10:$Z$10001)</f>
        <v>10000</v>
      </c>
      <c r="E138" s="69">
        <f>ROUND(LOOKUP(1,0/(B138='1-12月预交个税'!$B$3:$B$10000),'1-12月预交个税'!$O$3:$O$10000),2)</f>
        <v>48</v>
      </c>
      <c r="F138" s="69">
        <f>ROUND(MAX((C138-D138-LOOKUP(1,0/(B138='1-12月社保'!$B$3:$B$10000),'1-12月社保'!$O$3:$O$10000)-LOOKUP(1,0/(B138='1-12月公积金'!$B$3:$B$10000),'1-12月公积金'!$O$3:$O$10000))*{0.03,0.1,0.2,0.25,0.3,0.35,0.45}-{0,2520,16920,31920,52920,85920,181920},0),2)</f>
        <v>0</v>
      </c>
      <c r="G138" s="69">
        <f t="shared" si="12"/>
        <v>-48</v>
      </c>
      <c r="H138" s="69">
        <f>ROUND(VLOOKUP(B138,'1-12月应发工资'!$B$3:$O$10000,MONTH($L$4)+1,0),2)</f>
        <v>5096.12</v>
      </c>
      <c r="I138" s="69">
        <f>ROUND(VLOOKUP(B138,'1-12月社保'!B135:N10132,MONTH($L$4)+1,0),2)</f>
        <v>0</v>
      </c>
      <c r="J138" s="69">
        <f>ROUND(VLOOKUP(B138,'1-12月公积金'!B135:N10132,MONTH($L$4)+1,0),2)</f>
        <v>0</v>
      </c>
      <c r="K138" s="69">
        <f t="shared" si="13"/>
        <v>0</v>
      </c>
      <c r="L138" s="72">
        <f t="shared" si="14"/>
        <v>5096.12</v>
      </c>
    </row>
    <row r="139" spans="1:12">
      <c r="A139" s="2">
        <v>134</v>
      </c>
      <c r="B139" s="9" t="s">
        <v>163</v>
      </c>
      <c r="C139" s="68">
        <f>ROUND(LOOKUP(1,0/(B139='1-12月应发工资'!$B$3:$B$9999),'1-12月应发工资'!$P$3:$P$9999),2)</f>
        <v>5147.12</v>
      </c>
      <c r="D139" s="68">
        <f>LOOKUP(1,0/(B139=扣除项目!$B$10:$B$10001),扣除项目!$Z$10:$Z$10001)</f>
        <v>10000</v>
      </c>
      <c r="E139" s="69">
        <f>ROUND(LOOKUP(1,0/(B139='1-12月预交个税'!$B$3:$B$10000),'1-12月预交个税'!$O$3:$O$10000),2)</f>
        <v>49</v>
      </c>
      <c r="F139" s="69">
        <f>ROUND(MAX((C139-D139-LOOKUP(1,0/(B139='1-12月社保'!$B$3:$B$10000),'1-12月社保'!$O$3:$O$10000)-LOOKUP(1,0/(B139='1-12月公积金'!$B$3:$B$10000),'1-12月公积金'!$O$3:$O$10000))*{0.03,0.1,0.2,0.25,0.3,0.35,0.45}-{0,2520,16920,31920,52920,85920,181920},0),2)</f>
        <v>0</v>
      </c>
      <c r="G139" s="69">
        <f t="shared" si="12"/>
        <v>-49</v>
      </c>
      <c r="H139" s="69">
        <f>ROUND(VLOOKUP(B139,'1-12月应发工资'!$B$3:$O$10000,MONTH($L$4)+1,0),2)</f>
        <v>5098.12</v>
      </c>
      <c r="I139" s="69">
        <f>ROUND(VLOOKUP(B139,'1-12月社保'!B136:N10133,MONTH($L$4)+1,0),2)</f>
        <v>0</v>
      </c>
      <c r="J139" s="69">
        <f>ROUND(VLOOKUP(B139,'1-12月公积金'!B136:N10133,MONTH($L$4)+1,0),2)</f>
        <v>0</v>
      </c>
      <c r="K139" s="69">
        <f t="shared" si="13"/>
        <v>0</v>
      </c>
      <c r="L139" s="72">
        <f t="shared" si="14"/>
        <v>5098.12</v>
      </c>
    </row>
    <row r="140" spans="1:12">
      <c r="A140" s="2">
        <v>135</v>
      </c>
      <c r="B140" s="9" t="s">
        <v>164</v>
      </c>
      <c r="C140" s="68">
        <f>ROUND(LOOKUP(1,0/(B140='1-12月应发工资'!$B$3:$B$9999),'1-12月应发工资'!$P$3:$P$9999),2)</f>
        <v>5150.12</v>
      </c>
      <c r="D140" s="68">
        <f>LOOKUP(1,0/(B140=扣除项目!$B$10:$B$10001),扣除项目!$Z$10:$Z$10001)</f>
        <v>10000</v>
      </c>
      <c r="E140" s="69">
        <f>ROUND(LOOKUP(1,0/(B140='1-12月预交个税'!$B$3:$B$10000),'1-12月预交个税'!$O$3:$O$10000),2)</f>
        <v>50</v>
      </c>
      <c r="F140" s="69">
        <f>ROUND(MAX((C140-D140-LOOKUP(1,0/(B140='1-12月社保'!$B$3:$B$10000),'1-12月社保'!$O$3:$O$10000)-LOOKUP(1,0/(B140='1-12月公积金'!$B$3:$B$10000),'1-12月公积金'!$O$3:$O$10000))*{0.03,0.1,0.2,0.25,0.3,0.35,0.45}-{0,2520,16920,31920,52920,85920,181920},0),2)</f>
        <v>0</v>
      </c>
      <c r="G140" s="69">
        <f t="shared" si="12"/>
        <v>-50</v>
      </c>
      <c r="H140" s="69">
        <f>ROUND(VLOOKUP(B140,'1-12月应发工资'!$B$3:$O$10000,MONTH($L$4)+1,0),2)</f>
        <v>5100.12</v>
      </c>
      <c r="I140" s="69">
        <f>ROUND(VLOOKUP(B140,'1-12月社保'!B137:N10134,MONTH($L$4)+1,0),2)</f>
        <v>0</v>
      </c>
      <c r="J140" s="69">
        <f>ROUND(VLOOKUP(B140,'1-12月公积金'!B137:N10134,MONTH($L$4)+1,0),2)</f>
        <v>0</v>
      </c>
      <c r="K140" s="69">
        <f t="shared" si="13"/>
        <v>0</v>
      </c>
      <c r="L140" s="72">
        <f t="shared" si="14"/>
        <v>5100.12</v>
      </c>
    </row>
    <row r="141" spans="1:12">
      <c r="A141" s="2">
        <v>136</v>
      </c>
      <c r="B141" s="9" t="s">
        <v>165</v>
      </c>
      <c r="C141" s="68">
        <f>ROUND(LOOKUP(1,0/(B141='1-12月应发工资'!$B$3:$B$9999),'1-12月应发工资'!$P$3:$P$9999),2)</f>
        <v>5153.12</v>
      </c>
      <c r="D141" s="68">
        <f>LOOKUP(1,0/(B141=扣除项目!$B$10:$B$10001),扣除项目!$Z$10:$Z$10001)</f>
        <v>10000</v>
      </c>
      <c r="E141" s="69">
        <f>ROUND(LOOKUP(1,0/(B141='1-12月预交个税'!$B$3:$B$10000),'1-12月预交个税'!$O$3:$O$10000),2)</f>
        <v>51</v>
      </c>
      <c r="F141" s="69">
        <f>ROUND(MAX((C141-D141-LOOKUP(1,0/(B141='1-12月社保'!$B$3:$B$10000),'1-12月社保'!$O$3:$O$10000)-LOOKUP(1,0/(B141='1-12月公积金'!$B$3:$B$10000),'1-12月公积金'!$O$3:$O$10000))*{0.03,0.1,0.2,0.25,0.3,0.35,0.45}-{0,2520,16920,31920,52920,85920,181920},0),2)</f>
        <v>0</v>
      </c>
      <c r="G141" s="69">
        <f t="shared" si="12"/>
        <v>-51</v>
      </c>
      <c r="H141" s="69">
        <f>ROUND(VLOOKUP(B141,'1-12月应发工资'!$B$3:$O$10000,MONTH($L$4)+1,0),2)</f>
        <v>5102.12</v>
      </c>
      <c r="I141" s="69">
        <f>ROUND(VLOOKUP(B141,'1-12月社保'!B138:N10135,MONTH($L$4)+1,0),2)</f>
        <v>0</v>
      </c>
      <c r="J141" s="69">
        <f>ROUND(VLOOKUP(B141,'1-12月公积金'!B138:N10135,MONTH($L$4)+1,0),2)</f>
        <v>0</v>
      </c>
      <c r="K141" s="69">
        <f t="shared" si="13"/>
        <v>0</v>
      </c>
      <c r="L141" s="72">
        <f t="shared" si="14"/>
        <v>5102.12</v>
      </c>
    </row>
    <row r="142" spans="1:12">
      <c r="A142" s="2">
        <v>137</v>
      </c>
      <c r="B142" s="7" t="s">
        <v>166</v>
      </c>
      <c r="C142" s="68">
        <f>ROUND(LOOKUP(1,0/(B142='1-12月应发工资'!$B$3:$B$9999),'1-12月应发工资'!$P$3:$P$9999),2)</f>
        <v>5156.12</v>
      </c>
      <c r="D142" s="68">
        <f>LOOKUP(1,0/(B142=扣除项目!$B$10:$B$10001),扣除项目!$Z$10:$Z$10001)</f>
        <v>10000</v>
      </c>
      <c r="E142" s="69">
        <f>ROUND(LOOKUP(1,0/(B142='1-12月预交个税'!$B$3:$B$10000),'1-12月预交个税'!$O$3:$O$10000),2)</f>
        <v>52</v>
      </c>
      <c r="F142" s="69">
        <f>ROUND(MAX((C142-D142-LOOKUP(1,0/(B142='1-12月社保'!$B$3:$B$10000),'1-12月社保'!$O$3:$O$10000)-LOOKUP(1,0/(B142='1-12月公积金'!$B$3:$B$10000),'1-12月公积金'!$O$3:$O$10000))*{0.03,0.1,0.2,0.25,0.3,0.35,0.45}-{0,2520,16920,31920,52920,85920,181920},0),2)</f>
        <v>0</v>
      </c>
      <c r="G142" s="69">
        <f t="shared" si="12"/>
        <v>-52</v>
      </c>
      <c r="H142" s="69">
        <f>ROUND(VLOOKUP(B142,'1-12月应发工资'!$B$3:$O$10000,MONTH($L$4)+1,0),2)</f>
        <v>5104.12</v>
      </c>
      <c r="I142" s="69">
        <f>ROUND(VLOOKUP(B142,'1-12月社保'!B139:N10136,MONTH($L$4)+1,0),2)</f>
        <v>0</v>
      </c>
      <c r="J142" s="69">
        <f>ROUND(VLOOKUP(B142,'1-12月公积金'!B139:N10136,MONTH($L$4)+1,0),2)</f>
        <v>0</v>
      </c>
      <c r="K142" s="69">
        <f t="shared" si="13"/>
        <v>0</v>
      </c>
      <c r="L142" s="72">
        <f t="shared" si="14"/>
        <v>5104.12</v>
      </c>
    </row>
    <row r="143" spans="1:12">
      <c r="A143" s="2">
        <v>138</v>
      </c>
      <c r="B143" s="9" t="s">
        <v>167</v>
      </c>
      <c r="C143" s="68">
        <f>ROUND(LOOKUP(1,0/(B143='1-12月应发工资'!$B$3:$B$9999),'1-12月应发工资'!$P$3:$P$9999),2)</f>
        <v>5159.12</v>
      </c>
      <c r="D143" s="68">
        <f>LOOKUP(1,0/(B143=扣除项目!$B$10:$B$10001),扣除项目!$Z$10:$Z$10001)</f>
        <v>10000</v>
      </c>
      <c r="E143" s="69">
        <f>ROUND(LOOKUP(1,0/(B143='1-12月预交个税'!$B$3:$B$10000),'1-12月预交个税'!$O$3:$O$10000),2)</f>
        <v>53</v>
      </c>
      <c r="F143" s="69">
        <f>ROUND(MAX((C143-D143-LOOKUP(1,0/(B143='1-12月社保'!$B$3:$B$10000),'1-12月社保'!$O$3:$O$10000)-LOOKUP(1,0/(B143='1-12月公积金'!$B$3:$B$10000),'1-12月公积金'!$O$3:$O$10000))*{0.03,0.1,0.2,0.25,0.3,0.35,0.45}-{0,2520,16920,31920,52920,85920,181920},0),2)</f>
        <v>0</v>
      </c>
      <c r="G143" s="69">
        <f t="shared" si="12"/>
        <v>-53</v>
      </c>
      <c r="H143" s="69">
        <f>ROUND(VLOOKUP(B143,'1-12月应发工资'!$B$3:$O$10000,MONTH($L$4)+1,0),2)</f>
        <v>5106.12</v>
      </c>
      <c r="I143" s="69">
        <f>ROUND(VLOOKUP(B143,'1-12月社保'!B140:N10137,MONTH($L$4)+1,0),2)</f>
        <v>0</v>
      </c>
      <c r="J143" s="69">
        <f>ROUND(VLOOKUP(B143,'1-12月公积金'!B140:N10137,MONTH($L$4)+1,0),2)</f>
        <v>0</v>
      </c>
      <c r="K143" s="69">
        <f t="shared" si="13"/>
        <v>0</v>
      </c>
      <c r="L143" s="72">
        <f t="shared" si="14"/>
        <v>5106.12</v>
      </c>
    </row>
    <row r="144" spans="1:12">
      <c r="A144" s="2">
        <v>139</v>
      </c>
      <c r="B144" s="9" t="s">
        <v>168</v>
      </c>
      <c r="C144" s="68">
        <f>ROUND(LOOKUP(1,0/(B144='1-12月应发工资'!$B$3:$B$9999),'1-12月应发工资'!$P$3:$P$9999),2)</f>
        <v>5162.12</v>
      </c>
      <c r="D144" s="68">
        <f>LOOKUP(1,0/(B144=扣除项目!$B$10:$B$10001),扣除项目!$Z$10:$Z$10001)</f>
        <v>10000</v>
      </c>
      <c r="E144" s="69">
        <f>ROUND(LOOKUP(1,0/(B144='1-12月预交个税'!$B$3:$B$10000),'1-12月预交个税'!$O$3:$O$10000),2)</f>
        <v>54</v>
      </c>
      <c r="F144" s="69">
        <f>ROUND(MAX((C144-D144-LOOKUP(1,0/(B144='1-12月社保'!$B$3:$B$10000),'1-12月社保'!$O$3:$O$10000)-LOOKUP(1,0/(B144='1-12月公积金'!$B$3:$B$10000),'1-12月公积金'!$O$3:$O$10000))*{0.03,0.1,0.2,0.25,0.3,0.35,0.45}-{0,2520,16920,31920,52920,85920,181920},0),2)</f>
        <v>0</v>
      </c>
      <c r="G144" s="69">
        <f t="shared" si="12"/>
        <v>-54</v>
      </c>
      <c r="H144" s="69">
        <f>ROUND(VLOOKUP(B144,'1-12月应发工资'!$B$3:$O$10000,MONTH($L$4)+1,0),2)</f>
        <v>5108.12</v>
      </c>
      <c r="I144" s="69">
        <f>ROUND(VLOOKUP(B144,'1-12月社保'!B141:N10138,MONTH($L$4)+1,0),2)</f>
        <v>0</v>
      </c>
      <c r="J144" s="69">
        <f>ROUND(VLOOKUP(B144,'1-12月公积金'!B141:N10138,MONTH($L$4)+1,0),2)</f>
        <v>0</v>
      </c>
      <c r="K144" s="69">
        <f t="shared" si="13"/>
        <v>0</v>
      </c>
      <c r="L144" s="72">
        <f t="shared" si="14"/>
        <v>5108.12</v>
      </c>
    </row>
    <row r="145" spans="1:12">
      <c r="A145" s="2">
        <v>140</v>
      </c>
      <c r="B145" s="9" t="s">
        <v>169</v>
      </c>
      <c r="C145" s="68">
        <f>ROUND(LOOKUP(1,0/(B145='1-12月应发工资'!$B$3:$B$9999),'1-12月应发工资'!$P$3:$P$9999),2)</f>
        <v>5165.12</v>
      </c>
      <c r="D145" s="68">
        <f>LOOKUP(1,0/(B145=扣除项目!$B$10:$B$10001),扣除项目!$Z$10:$Z$10001)</f>
        <v>10000</v>
      </c>
      <c r="E145" s="69">
        <f>ROUND(LOOKUP(1,0/(B145='1-12月预交个税'!$B$3:$B$10000),'1-12月预交个税'!$O$3:$O$10000),2)</f>
        <v>55</v>
      </c>
      <c r="F145" s="69">
        <f>ROUND(MAX((C145-D145-LOOKUP(1,0/(B145='1-12月社保'!$B$3:$B$10000),'1-12月社保'!$O$3:$O$10000)-LOOKUP(1,0/(B145='1-12月公积金'!$B$3:$B$10000),'1-12月公积金'!$O$3:$O$10000))*{0.03,0.1,0.2,0.25,0.3,0.35,0.45}-{0,2520,16920,31920,52920,85920,181920},0),2)</f>
        <v>0</v>
      </c>
      <c r="G145" s="69">
        <f t="shared" si="12"/>
        <v>-55</v>
      </c>
      <c r="H145" s="69">
        <f>ROUND(VLOOKUP(B145,'1-12月应发工资'!$B$3:$O$10000,MONTH($L$4)+1,0),2)</f>
        <v>5110.12</v>
      </c>
      <c r="I145" s="69">
        <f>ROUND(VLOOKUP(B145,'1-12月社保'!B142:N10139,MONTH($L$4)+1,0),2)</f>
        <v>0</v>
      </c>
      <c r="J145" s="69">
        <f>ROUND(VLOOKUP(B145,'1-12月公积金'!B142:N10139,MONTH($L$4)+1,0),2)</f>
        <v>0</v>
      </c>
      <c r="K145" s="69">
        <f t="shared" si="13"/>
        <v>0</v>
      </c>
      <c r="L145" s="72">
        <f t="shared" si="14"/>
        <v>5110.12</v>
      </c>
    </row>
    <row r="146" spans="1:12">
      <c r="A146" s="2">
        <v>141</v>
      </c>
      <c r="B146" s="7" t="s">
        <v>170</v>
      </c>
      <c r="C146" s="68">
        <f>ROUND(LOOKUP(1,0/(B146='1-12月应发工资'!$B$3:$B$9999),'1-12月应发工资'!$P$3:$P$9999),2)</f>
        <v>5168.12</v>
      </c>
      <c r="D146" s="68">
        <f>LOOKUP(1,0/(B146=扣除项目!$B$10:$B$10001),扣除项目!$Z$10:$Z$10001)</f>
        <v>10000</v>
      </c>
      <c r="E146" s="69">
        <f>ROUND(LOOKUP(1,0/(B146='1-12月预交个税'!$B$3:$B$10000),'1-12月预交个税'!$O$3:$O$10000),2)</f>
        <v>56</v>
      </c>
      <c r="F146" s="69">
        <f>ROUND(MAX((C146-D146-LOOKUP(1,0/(B146='1-12月社保'!$B$3:$B$10000),'1-12月社保'!$O$3:$O$10000)-LOOKUP(1,0/(B146='1-12月公积金'!$B$3:$B$10000),'1-12月公积金'!$O$3:$O$10000))*{0.03,0.1,0.2,0.25,0.3,0.35,0.45}-{0,2520,16920,31920,52920,85920,181920},0),2)</f>
        <v>0</v>
      </c>
      <c r="G146" s="69">
        <f t="shared" si="12"/>
        <v>-56</v>
      </c>
      <c r="H146" s="69">
        <f>ROUND(VLOOKUP(B146,'1-12月应发工资'!$B$3:$O$10000,MONTH($L$4)+1,0),2)</f>
        <v>5112.12</v>
      </c>
      <c r="I146" s="69">
        <f>ROUND(VLOOKUP(B146,'1-12月社保'!B143:N10140,MONTH($L$4)+1,0),2)</f>
        <v>0</v>
      </c>
      <c r="J146" s="69">
        <f>ROUND(VLOOKUP(B146,'1-12月公积金'!B143:N10140,MONTH($L$4)+1,0),2)</f>
        <v>0</v>
      </c>
      <c r="K146" s="69">
        <f t="shared" si="13"/>
        <v>0</v>
      </c>
      <c r="L146" s="72">
        <f t="shared" si="14"/>
        <v>5112.12</v>
      </c>
    </row>
    <row r="147" spans="1:12">
      <c r="A147" s="2">
        <v>142</v>
      </c>
      <c r="B147" s="9" t="s">
        <v>171</v>
      </c>
      <c r="C147" s="68">
        <f>ROUND(LOOKUP(1,0/(B147='1-12月应发工资'!$B$3:$B$9999),'1-12月应发工资'!$P$3:$P$9999),2)</f>
        <v>5171.12</v>
      </c>
      <c r="D147" s="68">
        <f>LOOKUP(1,0/(B147=扣除项目!$B$10:$B$10001),扣除项目!$Z$10:$Z$10001)</f>
        <v>10000</v>
      </c>
      <c r="E147" s="69">
        <f>ROUND(LOOKUP(1,0/(B147='1-12月预交个税'!$B$3:$B$10000),'1-12月预交个税'!$O$3:$O$10000),2)</f>
        <v>57</v>
      </c>
      <c r="F147" s="69">
        <f>ROUND(MAX((C147-D147-LOOKUP(1,0/(B147='1-12月社保'!$B$3:$B$10000),'1-12月社保'!$O$3:$O$10000)-LOOKUP(1,0/(B147='1-12月公积金'!$B$3:$B$10000),'1-12月公积金'!$O$3:$O$10000))*{0.03,0.1,0.2,0.25,0.3,0.35,0.45}-{0,2520,16920,31920,52920,85920,181920},0),2)</f>
        <v>0</v>
      </c>
      <c r="G147" s="69">
        <f t="shared" si="12"/>
        <v>-57</v>
      </c>
      <c r="H147" s="69">
        <f>ROUND(VLOOKUP(B147,'1-12月应发工资'!$B$3:$O$10000,MONTH($L$4)+1,0),2)</f>
        <v>5114.12</v>
      </c>
      <c r="I147" s="69">
        <f>ROUND(VLOOKUP(B147,'1-12月社保'!B144:N10141,MONTH($L$4)+1,0),2)</f>
        <v>0</v>
      </c>
      <c r="J147" s="69">
        <f>ROUND(VLOOKUP(B147,'1-12月公积金'!B144:N10141,MONTH($L$4)+1,0),2)</f>
        <v>0</v>
      </c>
      <c r="K147" s="69">
        <f t="shared" si="13"/>
        <v>0</v>
      </c>
      <c r="L147" s="72">
        <f t="shared" si="14"/>
        <v>5114.12</v>
      </c>
    </row>
    <row r="148" spans="1:12">
      <c r="A148" s="2">
        <v>143</v>
      </c>
      <c r="B148" s="9" t="s">
        <v>172</v>
      </c>
      <c r="C148" s="68">
        <f>ROUND(LOOKUP(1,0/(B148='1-12月应发工资'!$B$3:$B$9999),'1-12月应发工资'!$P$3:$P$9999),2)</f>
        <v>5174.12</v>
      </c>
      <c r="D148" s="68">
        <f>LOOKUP(1,0/(B148=扣除项目!$B$10:$B$10001),扣除项目!$Z$10:$Z$10001)</f>
        <v>10000</v>
      </c>
      <c r="E148" s="69">
        <f>ROUND(LOOKUP(1,0/(B148='1-12月预交个税'!$B$3:$B$10000),'1-12月预交个税'!$O$3:$O$10000),2)</f>
        <v>58</v>
      </c>
      <c r="F148" s="69">
        <f>ROUND(MAX((C148-D148-LOOKUP(1,0/(B148='1-12月社保'!$B$3:$B$10000),'1-12月社保'!$O$3:$O$10000)-LOOKUP(1,0/(B148='1-12月公积金'!$B$3:$B$10000),'1-12月公积金'!$O$3:$O$10000))*{0.03,0.1,0.2,0.25,0.3,0.35,0.45}-{0,2520,16920,31920,52920,85920,181920},0),2)</f>
        <v>0</v>
      </c>
      <c r="G148" s="69">
        <f t="shared" si="12"/>
        <v>-58</v>
      </c>
      <c r="H148" s="69">
        <f>ROUND(VLOOKUP(B148,'1-12月应发工资'!$B$3:$O$10000,MONTH($L$4)+1,0),2)</f>
        <v>5116.12</v>
      </c>
      <c r="I148" s="69">
        <f>ROUND(VLOOKUP(B148,'1-12月社保'!B145:N10142,MONTH($L$4)+1,0),2)</f>
        <v>0</v>
      </c>
      <c r="J148" s="69">
        <f>ROUND(VLOOKUP(B148,'1-12月公积金'!B145:N10142,MONTH($L$4)+1,0),2)</f>
        <v>0</v>
      </c>
      <c r="K148" s="69">
        <f t="shared" si="13"/>
        <v>0</v>
      </c>
      <c r="L148" s="72">
        <f t="shared" si="14"/>
        <v>5116.12</v>
      </c>
    </row>
    <row r="149" spans="1:12">
      <c r="A149" s="2">
        <v>144</v>
      </c>
      <c r="B149" s="9" t="s">
        <v>173</v>
      </c>
      <c r="C149" s="68">
        <f>ROUND(LOOKUP(1,0/(B149='1-12月应发工资'!$B$3:$B$9999),'1-12月应发工资'!$P$3:$P$9999),2)</f>
        <v>5177.12</v>
      </c>
      <c r="D149" s="68">
        <f>LOOKUP(1,0/(B149=扣除项目!$B$10:$B$10001),扣除项目!$Z$10:$Z$10001)</f>
        <v>10000</v>
      </c>
      <c r="E149" s="69">
        <f>ROUND(LOOKUP(1,0/(B149='1-12月预交个税'!$B$3:$B$10000),'1-12月预交个税'!$O$3:$O$10000),2)</f>
        <v>59</v>
      </c>
      <c r="F149" s="69">
        <f>ROUND(MAX((C149-D149-LOOKUP(1,0/(B149='1-12月社保'!$B$3:$B$10000),'1-12月社保'!$O$3:$O$10000)-LOOKUP(1,0/(B149='1-12月公积金'!$B$3:$B$10000),'1-12月公积金'!$O$3:$O$10000))*{0.03,0.1,0.2,0.25,0.3,0.35,0.45}-{0,2520,16920,31920,52920,85920,181920},0),2)</f>
        <v>0</v>
      </c>
      <c r="G149" s="69">
        <f t="shared" si="12"/>
        <v>-59</v>
      </c>
      <c r="H149" s="69">
        <f>ROUND(VLOOKUP(B149,'1-12月应发工资'!$B$3:$O$10000,MONTH($L$4)+1,0),2)</f>
        <v>5118.12</v>
      </c>
      <c r="I149" s="69">
        <f>ROUND(VLOOKUP(B149,'1-12月社保'!B146:N10143,MONTH($L$4)+1,0),2)</f>
        <v>0</v>
      </c>
      <c r="J149" s="69">
        <f>ROUND(VLOOKUP(B149,'1-12月公积金'!B146:N10143,MONTH($L$4)+1,0),2)</f>
        <v>0</v>
      </c>
      <c r="K149" s="69">
        <f t="shared" si="13"/>
        <v>0</v>
      </c>
      <c r="L149" s="72">
        <f t="shared" si="14"/>
        <v>5118.12</v>
      </c>
    </row>
    <row r="150" spans="1:12">
      <c r="A150" s="2">
        <v>145</v>
      </c>
      <c r="B150" s="7" t="s">
        <v>174</v>
      </c>
      <c r="C150" s="68">
        <f>ROUND(LOOKUP(1,0/(B150='1-12月应发工资'!$B$3:$B$9999),'1-12月应发工资'!$P$3:$P$9999),2)</f>
        <v>5180.12</v>
      </c>
      <c r="D150" s="68">
        <f>LOOKUP(1,0/(B150=扣除项目!$B$10:$B$10001),扣除项目!$Z$10:$Z$10001)</f>
        <v>10000</v>
      </c>
      <c r="E150" s="69">
        <f>ROUND(LOOKUP(1,0/(B150='1-12月预交个税'!$B$3:$B$10000),'1-12月预交个税'!$O$3:$O$10000),2)</f>
        <v>60</v>
      </c>
      <c r="F150" s="69">
        <f>ROUND(MAX((C150-D150-LOOKUP(1,0/(B150='1-12月社保'!$B$3:$B$10000),'1-12月社保'!$O$3:$O$10000)-LOOKUP(1,0/(B150='1-12月公积金'!$B$3:$B$10000),'1-12月公积金'!$O$3:$O$10000))*{0.03,0.1,0.2,0.25,0.3,0.35,0.45}-{0,2520,16920,31920,52920,85920,181920},0),2)</f>
        <v>0</v>
      </c>
      <c r="G150" s="69">
        <f t="shared" si="12"/>
        <v>-60</v>
      </c>
      <c r="H150" s="69">
        <f>ROUND(VLOOKUP(B150,'1-12月应发工资'!$B$3:$O$10000,MONTH($L$4)+1,0),2)</f>
        <v>5120.12</v>
      </c>
      <c r="I150" s="69">
        <f>ROUND(VLOOKUP(B150,'1-12月社保'!B147:N10144,MONTH($L$4)+1,0),2)</f>
        <v>0</v>
      </c>
      <c r="J150" s="69">
        <f>ROUND(VLOOKUP(B150,'1-12月公积金'!B147:N10144,MONTH($L$4)+1,0),2)</f>
        <v>0</v>
      </c>
      <c r="K150" s="69">
        <f t="shared" si="13"/>
        <v>0</v>
      </c>
      <c r="L150" s="72">
        <f t="shared" si="14"/>
        <v>5120.12</v>
      </c>
    </row>
    <row r="151" spans="1:12">
      <c r="A151" s="2">
        <v>146</v>
      </c>
      <c r="B151" s="9" t="s">
        <v>175</v>
      </c>
      <c r="C151" s="68">
        <f>ROUND(LOOKUP(1,0/(B151='1-12月应发工资'!$B$3:$B$9999),'1-12月应发工资'!$P$3:$P$9999),2)</f>
        <v>5183.12</v>
      </c>
      <c r="D151" s="68">
        <f>LOOKUP(1,0/(B151=扣除项目!$B$10:$B$10001),扣除项目!$Z$10:$Z$10001)</f>
        <v>10000</v>
      </c>
      <c r="E151" s="69">
        <f>ROUND(LOOKUP(1,0/(B151='1-12月预交个税'!$B$3:$B$10000),'1-12月预交个税'!$O$3:$O$10000),2)</f>
        <v>61</v>
      </c>
      <c r="F151" s="69">
        <f>ROUND(MAX((C151-D151-LOOKUP(1,0/(B151='1-12月社保'!$B$3:$B$10000),'1-12月社保'!$O$3:$O$10000)-LOOKUP(1,0/(B151='1-12月公积金'!$B$3:$B$10000),'1-12月公积金'!$O$3:$O$10000))*{0.03,0.1,0.2,0.25,0.3,0.35,0.45}-{0,2520,16920,31920,52920,85920,181920},0),2)</f>
        <v>0</v>
      </c>
      <c r="G151" s="69">
        <f t="shared" si="12"/>
        <v>-61</v>
      </c>
      <c r="H151" s="69">
        <f>ROUND(VLOOKUP(B151,'1-12月应发工资'!$B$3:$O$10000,MONTH($L$4)+1,0),2)</f>
        <v>5122.12</v>
      </c>
      <c r="I151" s="69">
        <f>ROUND(VLOOKUP(B151,'1-12月社保'!B148:N10145,MONTH($L$4)+1,0),2)</f>
        <v>0</v>
      </c>
      <c r="J151" s="69">
        <f>ROUND(VLOOKUP(B151,'1-12月公积金'!B148:N10145,MONTH($L$4)+1,0),2)</f>
        <v>0</v>
      </c>
      <c r="K151" s="69">
        <f t="shared" si="13"/>
        <v>0</v>
      </c>
      <c r="L151" s="72">
        <f t="shared" si="14"/>
        <v>5122.12</v>
      </c>
    </row>
    <row r="152" spans="1:12">
      <c r="A152" s="2">
        <v>147</v>
      </c>
      <c r="B152" s="9" t="s">
        <v>176</v>
      </c>
      <c r="C152" s="68">
        <f>ROUND(LOOKUP(1,0/(B152='1-12月应发工资'!$B$3:$B$9999),'1-12月应发工资'!$P$3:$P$9999),2)</f>
        <v>5186.12</v>
      </c>
      <c r="D152" s="68">
        <f>LOOKUP(1,0/(B152=扣除项目!$B$10:$B$10001),扣除项目!$Z$10:$Z$10001)</f>
        <v>10000</v>
      </c>
      <c r="E152" s="69">
        <f>ROUND(LOOKUP(1,0/(B152='1-12月预交个税'!$B$3:$B$10000),'1-12月预交个税'!$O$3:$O$10000),2)</f>
        <v>62</v>
      </c>
      <c r="F152" s="69">
        <f>ROUND(MAX((C152-D152-LOOKUP(1,0/(B152='1-12月社保'!$B$3:$B$10000),'1-12月社保'!$O$3:$O$10000)-LOOKUP(1,0/(B152='1-12月公积金'!$B$3:$B$10000),'1-12月公积金'!$O$3:$O$10000))*{0.03,0.1,0.2,0.25,0.3,0.35,0.45}-{0,2520,16920,31920,52920,85920,181920},0),2)</f>
        <v>0</v>
      </c>
      <c r="G152" s="69">
        <f t="shared" si="12"/>
        <v>-62</v>
      </c>
      <c r="H152" s="69">
        <f>ROUND(VLOOKUP(B152,'1-12月应发工资'!$B$3:$O$10000,MONTH($L$4)+1,0),2)</f>
        <v>5124.12</v>
      </c>
      <c r="I152" s="69">
        <f>ROUND(VLOOKUP(B152,'1-12月社保'!B149:N10146,MONTH($L$4)+1,0),2)</f>
        <v>0</v>
      </c>
      <c r="J152" s="69">
        <f>ROUND(VLOOKUP(B152,'1-12月公积金'!B149:N10146,MONTH($L$4)+1,0),2)</f>
        <v>0</v>
      </c>
      <c r="K152" s="69">
        <f t="shared" si="13"/>
        <v>0</v>
      </c>
      <c r="L152" s="72">
        <f t="shared" si="14"/>
        <v>5124.12</v>
      </c>
    </row>
    <row r="153" spans="1:12">
      <c r="A153" s="2">
        <v>148</v>
      </c>
      <c r="B153" s="9" t="s">
        <v>177</v>
      </c>
      <c r="C153" s="68">
        <f>ROUND(LOOKUP(1,0/(B153='1-12月应发工资'!$B$3:$B$9999),'1-12月应发工资'!$P$3:$P$9999),2)</f>
        <v>5189.12</v>
      </c>
      <c r="D153" s="68">
        <f>LOOKUP(1,0/(B153=扣除项目!$B$10:$B$10001),扣除项目!$Z$10:$Z$10001)</f>
        <v>10000</v>
      </c>
      <c r="E153" s="69">
        <f>ROUND(LOOKUP(1,0/(B153='1-12月预交个税'!$B$3:$B$10000),'1-12月预交个税'!$O$3:$O$10000),2)</f>
        <v>63</v>
      </c>
      <c r="F153" s="69">
        <f>ROUND(MAX((C153-D153-LOOKUP(1,0/(B153='1-12月社保'!$B$3:$B$10000),'1-12月社保'!$O$3:$O$10000)-LOOKUP(1,0/(B153='1-12月公积金'!$B$3:$B$10000),'1-12月公积金'!$O$3:$O$10000))*{0.03,0.1,0.2,0.25,0.3,0.35,0.45}-{0,2520,16920,31920,52920,85920,181920},0),2)</f>
        <v>0</v>
      </c>
      <c r="G153" s="69">
        <f t="shared" si="12"/>
        <v>-63</v>
      </c>
      <c r="H153" s="69">
        <f>ROUND(VLOOKUP(B153,'1-12月应发工资'!$B$3:$O$10000,MONTH($L$4)+1,0),2)</f>
        <v>5126.12</v>
      </c>
      <c r="I153" s="69">
        <f>ROUND(VLOOKUP(B153,'1-12月社保'!B150:N10147,MONTH($L$4)+1,0),2)</f>
        <v>0</v>
      </c>
      <c r="J153" s="69">
        <f>ROUND(VLOOKUP(B153,'1-12月公积金'!B150:N10147,MONTH($L$4)+1,0),2)</f>
        <v>0</v>
      </c>
      <c r="K153" s="69">
        <f t="shared" si="13"/>
        <v>0</v>
      </c>
      <c r="L153" s="72">
        <f t="shared" si="14"/>
        <v>5126.12</v>
      </c>
    </row>
    <row r="154" spans="1:12">
      <c r="A154" s="2">
        <v>149</v>
      </c>
      <c r="B154" s="7" t="s">
        <v>178</v>
      </c>
      <c r="C154" s="68">
        <f>ROUND(LOOKUP(1,0/(B154='1-12月应发工资'!$B$3:$B$9999),'1-12月应发工资'!$P$3:$P$9999),2)</f>
        <v>5192.12</v>
      </c>
      <c r="D154" s="68">
        <f>LOOKUP(1,0/(B154=扣除项目!$B$10:$B$10001),扣除项目!$Z$10:$Z$10001)</f>
        <v>10000</v>
      </c>
      <c r="E154" s="69">
        <f>ROUND(LOOKUP(1,0/(B154='1-12月预交个税'!$B$3:$B$10000),'1-12月预交个税'!$O$3:$O$10000),2)</f>
        <v>64</v>
      </c>
      <c r="F154" s="69">
        <f>ROUND(MAX((C154-D154-LOOKUP(1,0/(B154='1-12月社保'!$B$3:$B$10000),'1-12月社保'!$O$3:$O$10000)-LOOKUP(1,0/(B154='1-12月公积金'!$B$3:$B$10000),'1-12月公积金'!$O$3:$O$10000))*{0.03,0.1,0.2,0.25,0.3,0.35,0.45}-{0,2520,16920,31920,52920,85920,181920},0),2)</f>
        <v>0</v>
      </c>
      <c r="G154" s="69">
        <f t="shared" si="12"/>
        <v>-64</v>
      </c>
      <c r="H154" s="69">
        <f>ROUND(VLOOKUP(B154,'1-12月应发工资'!$B$3:$O$10000,MONTH($L$4)+1,0),2)</f>
        <v>5128.12</v>
      </c>
      <c r="I154" s="69">
        <f>ROUND(VLOOKUP(B154,'1-12月社保'!B151:N10148,MONTH($L$4)+1,0),2)</f>
        <v>0</v>
      </c>
      <c r="J154" s="69">
        <f>ROUND(VLOOKUP(B154,'1-12月公积金'!B151:N10148,MONTH($L$4)+1,0),2)</f>
        <v>0</v>
      </c>
      <c r="K154" s="69">
        <f t="shared" si="13"/>
        <v>0</v>
      </c>
      <c r="L154" s="72">
        <f t="shared" si="14"/>
        <v>5128.12</v>
      </c>
    </row>
    <row r="155" spans="1:12">
      <c r="A155" s="2">
        <v>150</v>
      </c>
      <c r="B155" s="9" t="s">
        <v>179</v>
      </c>
      <c r="C155" s="68">
        <f>ROUND(LOOKUP(1,0/(B155='1-12月应发工资'!$B$3:$B$9999),'1-12月应发工资'!$P$3:$P$9999),2)</f>
        <v>5195.12</v>
      </c>
      <c r="D155" s="68">
        <f>LOOKUP(1,0/(B155=扣除项目!$B$10:$B$10001),扣除项目!$Z$10:$Z$10001)</f>
        <v>10000</v>
      </c>
      <c r="E155" s="69">
        <f>ROUND(LOOKUP(1,0/(B155='1-12月预交个税'!$B$3:$B$10000),'1-12月预交个税'!$O$3:$O$10000),2)</f>
        <v>65</v>
      </c>
      <c r="F155" s="69">
        <f>ROUND(MAX((C155-D155-LOOKUP(1,0/(B155='1-12月社保'!$B$3:$B$10000),'1-12月社保'!$O$3:$O$10000)-LOOKUP(1,0/(B155='1-12月公积金'!$B$3:$B$10000),'1-12月公积金'!$O$3:$O$10000))*{0.03,0.1,0.2,0.25,0.3,0.35,0.45}-{0,2520,16920,31920,52920,85920,181920},0),2)</f>
        <v>0</v>
      </c>
      <c r="G155" s="69">
        <f t="shared" si="12"/>
        <v>-65</v>
      </c>
      <c r="H155" s="69">
        <f>ROUND(VLOOKUP(B155,'1-12月应发工资'!$B$3:$O$10000,MONTH($L$4)+1,0),2)</f>
        <v>5130.12</v>
      </c>
      <c r="I155" s="69">
        <f>ROUND(VLOOKUP(B155,'1-12月社保'!B152:N10149,MONTH($L$4)+1,0),2)</f>
        <v>0</v>
      </c>
      <c r="J155" s="69">
        <f>ROUND(VLOOKUP(B155,'1-12月公积金'!B152:N10149,MONTH($L$4)+1,0),2)</f>
        <v>0</v>
      </c>
      <c r="K155" s="69">
        <f t="shared" si="13"/>
        <v>0</v>
      </c>
      <c r="L155" s="72">
        <f t="shared" si="14"/>
        <v>5130.12</v>
      </c>
    </row>
    <row r="156" spans="1:12">
      <c r="A156" s="2">
        <v>151</v>
      </c>
      <c r="B156" s="9" t="s">
        <v>180</v>
      </c>
      <c r="C156" s="68">
        <f>ROUND(LOOKUP(1,0/(B156='1-12月应发工资'!$B$3:$B$9999),'1-12月应发工资'!$P$3:$P$9999),2)</f>
        <v>5198.12</v>
      </c>
      <c r="D156" s="68">
        <f>LOOKUP(1,0/(B156=扣除项目!$B$10:$B$10001),扣除项目!$Z$10:$Z$10001)</f>
        <v>10000</v>
      </c>
      <c r="E156" s="69">
        <f>ROUND(LOOKUP(1,0/(B156='1-12月预交个税'!$B$3:$B$10000),'1-12月预交个税'!$O$3:$O$10000),2)</f>
        <v>66</v>
      </c>
      <c r="F156" s="69">
        <f>ROUND(MAX((C156-D156-LOOKUP(1,0/(B156='1-12月社保'!$B$3:$B$10000),'1-12月社保'!$O$3:$O$10000)-LOOKUP(1,0/(B156='1-12月公积金'!$B$3:$B$10000),'1-12月公积金'!$O$3:$O$10000))*{0.03,0.1,0.2,0.25,0.3,0.35,0.45}-{0,2520,16920,31920,52920,85920,181920},0),2)</f>
        <v>0</v>
      </c>
      <c r="G156" s="69">
        <f t="shared" si="12"/>
        <v>-66</v>
      </c>
      <c r="H156" s="69">
        <f>ROUND(VLOOKUP(B156,'1-12月应发工资'!$B$3:$O$10000,MONTH($L$4)+1,0),2)</f>
        <v>5132.12</v>
      </c>
      <c r="I156" s="69">
        <f>ROUND(VLOOKUP(B156,'1-12月社保'!B153:N10150,MONTH($L$4)+1,0),2)</f>
        <v>0</v>
      </c>
      <c r="J156" s="69">
        <f>ROUND(VLOOKUP(B156,'1-12月公积金'!B153:N10150,MONTH($L$4)+1,0),2)</f>
        <v>0</v>
      </c>
      <c r="K156" s="69">
        <f t="shared" si="13"/>
        <v>0</v>
      </c>
      <c r="L156" s="72">
        <f t="shared" si="14"/>
        <v>5132.12</v>
      </c>
    </row>
    <row r="157" spans="1:12">
      <c r="A157" s="2">
        <v>152</v>
      </c>
      <c r="B157" s="9" t="s">
        <v>181</v>
      </c>
      <c r="C157" s="68">
        <f>ROUND(LOOKUP(1,0/(B157='1-12月应发工资'!$B$3:$B$9999),'1-12月应发工资'!$P$3:$P$9999),2)</f>
        <v>5201.12</v>
      </c>
      <c r="D157" s="68">
        <f>LOOKUP(1,0/(B157=扣除项目!$B$10:$B$10001),扣除项目!$Z$10:$Z$10001)</f>
        <v>10000</v>
      </c>
      <c r="E157" s="69">
        <f>ROUND(LOOKUP(1,0/(B157='1-12月预交个税'!$B$3:$B$10000),'1-12月预交个税'!$O$3:$O$10000),2)</f>
        <v>67</v>
      </c>
      <c r="F157" s="69">
        <f>ROUND(MAX((C157-D157-LOOKUP(1,0/(B157='1-12月社保'!$B$3:$B$10000),'1-12月社保'!$O$3:$O$10000)-LOOKUP(1,0/(B157='1-12月公积金'!$B$3:$B$10000),'1-12月公积金'!$O$3:$O$10000))*{0.03,0.1,0.2,0.25,0.3,0.35,0.45}-{0,2520,16920,31920,52920,85920,181920},0),2)</f>
        <v>0</v>
      </c>
      <c r="G157" s="69">
        <f t="shared" si="12"/>
        <v>-67</v>
      </c>
      <c r="H157" s="69">
        <f>ROUND(VLOOKUP(B157,'1-12月应发工资'!$B$3:$O$10000,MONTH($L$4)+1,0),2)</f>
        <v>5134.12</v>
      </c>
      <c r="I157" s="69">
        <f>ROUND(VLOOKUP(B157,'1-12月社保'!B154:N10151,MONTH($L$4)+1,0),2)</f>
        <v>0</v>
      </c>
      <c r="J157" s="69">
        <f>ROUND(VLOOKUP(B157,'1-12月公积金'!B154:N10151,MONTH($L$4)+1,0),2)</f>
        <v>0</v>
      </c>
      <c r="K157" s="69">
        <f t="shared" si="13"/>
        <v>0</v>
      </c>
      <c r="L157" s="72">
        <f t="shared" si="14"/>
        <v>5134.12</v>
      </c>
    </row>
    <row r="158" spans="1:12">
      <c r="A158" s="2">
        <v>153</v>
      </c>
      <c r="B158" s="7" t="s">
        <v>182</v>
      </c>
      <c r="C158" s="68">
        <f>ROUND(LOOKUP(1,0/(B158='1-12月应发工资'!$B$3:$B$9999),'1-12月应发工资'!$P$3:$P$9999),2)</f>
        <v>5204.12</v>
      </c>
      <c r="D158" s="68">
        <f>LOOKUP(1,0/(B158=扣除项目!$B$10:$B$10001),扣除项目!$Z$10:$Z$10001)</f>
        <v>10000</v>
      </c>
      <c r="E158" s="69">
        <f>ROUND(LOOKUP(1,0/(B158='1-12月预交个税'!$B$3:$B$10000),'1-12月预交个税'!$O$3:$O$10000),2)</f>
        <v>68</v>
      </c>
      <c r="F158" s="69">
        <f>ROUND(MAX((C158-D158-LOOKUP(1,0/(B158='1-12月社保'!$B$3:$B$10000),'1-12月社保'!$O$3:$O$10000)-LOOKUP(1,0/(B158='1-12月公积金'!$B$3:$B$10000),'1-12月公积金'!$O$3:$O$10000))*{0.03,0.1,0.2,0.25,0.3,0.35,0.45}-{0,2520,16920,31920,52920,85920,181920},0),2)</f>
        <v>0</v>
      </c>
      <c r="G158" s="69">
        <f t="shared" si="12"/>
        <v>-68</v>
      </c>
      <c r="H158" s="69">
        <f>ROUND(VLOOKUP(B158,'1-12月应发工资'!$B$3:$O$10000,MONTH($L$4)+1,0),2)</f>
        <v>5136.12</v>
      </c>
      <c r="I158" s="69">
        <f>ROUND(VLOOKUP(B158,'1-12月社保'!B155:N10152,MONTH($L$4)+1,0),2)</f>
        <v>0</v>
      </c>
      <c r="J158" s="69">
        <f>ROUND(VLOOKUP(B158,'1-12月公积金'!B155:N10152,MONTH($L$4)+1,0),2)</f>
        <v>0</v>
      </c>
      <c r="K158" s="69">
        <f t="shared" si="13"/>
        <v>0</v>
      </c>
      <c r="L158" s="72">
        <f t="shared" si="14"/>
        <v>5136.12</v>
      </c>
    </row>
    <row r="159" spans="1:12">
      <c r="A159" s="2">
        <v>154</v>
      </c>
      <c r="B159" s="9" t="s">
        <v>183</v>
      </c>
      <c r="C159" s="68">
        <f>ROUND(LOOKUP(1,0/(B159='1-12月应发工资'!$B$3:$B$9999),'1-12月应发工资'!$P$3:$P$9999),2)</f>
        <v>5207.12</v>
      </c>
      <c r="D159" s="68">
        <f>LOOKUP(1,0/(B159=扣除项目!$B$10:$B$10001),扣除项目!$Z$10:$Z$10001)</f>
        <v>10000</v>
      </c>
      <c r="E159" s="69">
        <f>ROUND(LOOKUP(1,0/(B159='1-12月预交个税'!$B$3:$B$10000),'1-12月预交个税'!$O$3:$O$10000),2)</f>
        <v>69</v>
      </c>
      <c r="F159" s="69">
        <f>ROUND(MAX((C159-D159-LOOKUP(1,0/(B159='1-12月社保'!$B$3:$B$10000),'1-12月社保'!$O$3:$O$10000)-LOOKUP(1,0/(B159='1-12月公积金'!$B$3:$B$10000),'1-12月公积金'!$O$3:$O$10000))*{0.03,0.1,0.2,0.25,0.3,0.35,0.45}-{0,2520,16920,31920,52920,85920,181920},0),2)</f>
        <v>0</v>
      </c>
      <c r="G159" s="69">
        <f t="shared" si="12"/>
        <v>-69</v>
      </c>
      <c r="H159" s="69">
        <f>ROUND(VLOOKUP(B159,'1-12月应发工资'!$B$3:$O$10000,MONTH($L$4)+1,0),2)</f>
        <v>5138.12</v>
      </c>
      <c r="I159" s="69">
        <f>ROUND(VLOOKUP(B159,'1-12月社保'!B156:N10153,MONTH($L$4)+1,0),2)</f>
        <v>0</v>
      </c>
      <c r="J159" s="69">
        <f>ROUND(VLOOKUP(B159,'1-12月公积金'!B156:N10153,MONTH($L$4)+1,0),2)</f>
        <v>0</v>
      </c>
      <c r="K159" s="69">
        <f t="shared" si="13"/>
        <v>0</v>
      </c>
      <c r="L159" s="72">
        <f t="shared" si="14"/>
        <v>5138.12</v>
      </c>
    </row>
    <row r="160" spans="1:12">
      <c r="A160" s="2">
        <v>155</v>
      </c>
      <c r="B160" s="9" t="s">
        <v>184</v>
      </c>
      <c r="C160" s="68">
        <f>ROUND(LOOKUP(1,0/(B160='1-12月应发工资'!$B$3:$B$9999),'1-12月应发工资'!$P$3:$P$9999),2)</f>
        <v>5210.12</v>
      </c>
      <c r="D160" s="68">
        <f>LOOKUP(1,0/(B160=扣除项目!$B$10:$B$10001),扣除项目!$Z$10:$Z$10001)</f>
        <v>10000</v>
      </c>
      <c r="E160" s="69">
        <f>ROUND(LOOKUP(1,0/(B160='1-12月预交个税'!$B$3:$B$10000),'1-12月预交个税'!$O$3:$O$10000),2)</f>
        <v>70</v>
      </c>
      <c r="F160" s="69">
        <f>ROUND(MAX((C160-D160-LOOKUP(1,0/(B160='1-12月社保'!$B$3:$B$10000),'1-12月社保'!$O$3:$O$10000)-LOOKUP(1,0/(B160='1-12月公积金'!$B$3:$B$10000),'1-12月公积金'!$O$3:$O$10000))*{0.03,0.1,0.2,0.25,0.3,0.35,0.45}-{0,2520,16920,31920,52920,85920,181920},0),2)</f>
        <v>0</v>
      </c>
      <c r="G160" s="69">
        <f t="shared" si="12"/>
        <v>-70</v>
      </c>
      <c r="H160" s="69">
        <f>ROUND(VLOOKUP(B160,'1-12月应发工资'!$B$3:$O$10000,MONTH($L$4)+1,0),2)</f>
        <v>5140.12</v>
      </c>
      <c r="I160" s="69">
        <f>ROUND(VLOOKUP(B160,'1-12月社保'!B157:N10154,MONTH($L$4)+1,0),2)</f>
        <v>0</v>
      </c>
      <c r="J160" s="69">
        <f>ROUND(VLOOKUP(B160,'1-12月公积金'!B157:N10154,MONTH($L$4)+1,0),2)</f>
        <v>0</v>
      </c>
      <c r="K160" s="69">
        <f t="shared" si="13"/>
        <v>0</v>
      </c>
      <c r="L160" s="72">
        <f t="shared" si="14"/>
        <v>5140.12</v>
      </c>
    </row>
    <row r="161" spans="1:12">
      <c r="A161" s="2">
        <v>156</v>
      </c>
      <c r="B161" s="9" t="s">
        <v>185</v>
      </c>
      <c r="C161" s="68">
        <f>ROUND(LOOKUP(1,0/(B161='1-12月应发工资'!$B$3:$B$9999),'1-12月应发工资'!$P$3:$P$9999),2)</f>
        <v>5213.12</v>
      </c>
      <c r="D161" s="68">
        <f>LOOKUP(1,0/(B161=扣除项目!$B$10:$B$10001),扣除项目!$Z$10:$Z$10001)</f>
        <v>10000</v>
      </c>
      <c r="E161" s="69">
        <f>ROUND(LOOKUP(1,0/(B161='1-12月预交个税'!$B$3:$B$10000),'1-12月预交个税'!$O$3:$O$10000),2)</f>
        <v>71</v>
      </c>
      <c r="F161" s="69">
        <f>ROUND(MAX((C161-D161-LOOKUP(1,0/(B161='1-12月社保'!$B$3:$B$10000),'1-12月社保'!$O$3:$O$10000)-LOOKUP(1,0/(B161='1-12月公积金'!$B$3:$B$10000),'1-12月公积金'!$O$3:$O$10000))*{0.03,0.1,0.2,0.25,0.3,0.35,0.45}-{0,2520,16920,31920,52920,85920,181920},0),2)</f>
        <v>0</v>
      </c>
      <c r="G161" s="69">
        <f t="shared" si="12"/>
        <v>-71</v>
      </c>
      <c r="H161" s="69">
        <f>ROUND(VLOOKUP(B161,'1-12月应发工资'!$B$3:$O$10000,MONTH($L$4)+1,0),2)</f>
        <v>5142.12</v>
      </c>
      <c r="I161" s="69">
        <f>ROUND(VLOOKUP(B161,'1-12月社保'!B158:N10155,MONTH($L$4)+1,0),2)</f>
        <v>0</v>
      </c>
      <c r="J161" s="69">
        <f>ROUND(VLOOKUP(B161,'1-12月公积金'!B158:N10155,MONTH($L$4)+1,0),2)</f>
        <v>0</v>
      </c>
      <c r="K161" s="69">
        <f t="shared" si="13"/>
        <v>0</v>
      </c>
      <c r="L161" s="72">
        <f t="shared" si="14"/>
        <v>5142.12</v>
      </c>
    </row>
    <row r="162" spans="1:12">
      <c r="A162" s="2">
        <v>157</v>
      </c>
      <c r="B162" s="7" t="s">
        <v>186</v>
      </c>
      <c r="C162" s="68">
        <f>ROUND(LOOKUP(1,0/(B162='1-12月应发工资'!$B$3:$B$9999),'1-12月应发工资'!$P$3:$P$9999),2)</f>
        <v>5216.12</v>
      </c>
      <c r="D162" s="68">
        <f>LOOKUP(1,0/(B162=扣除项目!$B$10:$B$10001),扣除项目!$Z$10:$Z$10001)</f>
        <v>10000</v>
      </c>
      <c r="E162" s="69">
        <f>ROUND(LOOKUP(1,0/(B162='1-12月预交个税'!$B$3:$B$10000),'1-12月预交个税'!$O$3:$O$10000),2)</f>
        <v>72</v>
      </c>
      <c r="F162" s="69">
        <f>ROUND(MAX((C162-D162-LOOKUP(1,0/(B162='1-12月社保'!$B$3:$B$10000),'1-12月社保'!$O$3:$O$10000)-LOOKUP(1,0/(B162='1-12月公积金'!$B$3:$B$10000),'1-12月公积金'!$O$3:$O$10000))*{0.03,0.1,0.2,0.25,0.3,0.35,0.45}-{0,2520,16920,31920,52920,85920,181920},0),2)</f>
        <v>0</v>
      </c>
      <c r="G162" s="69">
        <f t="shared" si="12"/>
        <v>-72</v>
      </c>
      <c r="H162" s="69">
        <f>ROUND(VLOOKUP(B162,'1-12月应发工资'!$B$3:$O$10000,MONTH($L$4)+1,0),2)</f>
        <v>5144.12</v>
      </c>
      <c r="I162" s="69">
        <f>ROUND(VLOOKUP(B162,'1-12月社保'!B159:N10156,MONTH($L$4)+1,0),2)</f>
        <v>0</v>
      </c>
      <c r="J162" s="69">
        <f>ROUND(VLOOKUP(B162,'1-12月公积金'!B159:N10156,MONTH($L$4)+1,0),2)</f>
        <v>0</v>
      </c>
      <c r="K162" s="69">
        <f t="shared" si="13"/>
        <v>0</v>
      </c>
      <c r="L162" s="72">
        <f t="shared" si="14"/>
        <v>5144.12</v>
      </c>
    </row>
    <row r="163" spans="1:12">
      <c r="A163" s="2">
        <v>158</v>
      </c>
      <c r="B163" s="9" t="s">
        <v>187</v>
      </c>
      <c r="C163" s="68">
        <f>ROUND(LOOKUP(1,0/(B163='1-12月应发工资'!$B$3:$B$9999),'1-12月应发工资'!$P$3:$P$9999),2)</f>
        <v>5219.12</v>
      </c>
      <c r="D163" s="68">
        <f>LOOKUP(1,0/(B163=扣除项目!$B$10:$B$10001),扣除项目!$Z$10:$Z$10001)</f>
        <v>10000</v>
      </c>
      <c r="E163" s="69">
        <f>ROUND(LOOKUP(1,0/(B163='1-12月预交个税'!$B$3:$B$10000),'1-12月预交个税'!$O$3:$O$10000),2)</f>
        <v>73</v>
      </c>
      <c r="F163" s="69">
        <f>ROUND(MAX((C163-D163-LOOKUP(1,0/(B163='1-12月社保'!$B$3:$B$10000),'1-12月社保'!$O$3:$O$10000)-LOOKUP(1,0/(B163='1-12月公积金'!$B$3:$B$10000),'1-12月公积金'!$O$3:$O$10000))*{0.03,0.1,0.2,0.25,0.3,0.35,0.45}-{0,2520,16920,31920,52920,85920,181920},0),2)</f>
        <v>0</v>
      </c>
      <c r="G163" s="69">
        <f t="shared" si="12"/>
        <v>-73</v>
      </c>
      <c r="H163" s="69">
        <f>ROUND(VLOOKUP(B163,'1-12月应发工资'!$B$3:$O$10000,MONTH($L$4)+1,0),2)</f>
        <v>5146.12</v>
      </c>
      <c r="I163" s="69">
        <f>ROUND(VLOOKUP(B163,'1-12月社保'!B160:N10157,MONTH($L$4)+1,0),2)</f>
        <v>0</v>
      </c>
      <c r="J163" s="69">
        <f>ROUND(VLOOKUP(B163,'1-12月公积金'!B160:N10157,MONTH($L$4)+1,0),2)</f>
        <v>0</v>
      </c>
      <c r="K163" s="69">
        <f t="shared" si="13"/>
        <v>0</v>
      </c>
      <c r="L163" s="72">
        <f t="shared" si="14"/>
        <v>5146.12</v>
      </c>
    </row>
    <row r="164" spans="1:12">
      <c r="A164" s="2">
        <v>159</v>
      </c>
      <c r="B164" s="9" t="s">
        <v>188</v>
      </c>
      <c r="C164" s="68">
        <f>ROUND(LOOKUP(1,0/(B164='1-12月应发工资'!$B$3:$B$9999),'1-12月应发工资'!$P$3:$P$9999),2)</f>
        <v>5222.12</v>
      </c>
      <c r="D164" s="68">
        <f>LOOKUP(1,0/(B164=扣除项目!$B$10:$B$10001),扣除项目!$Z$10:$Z$10001)</f>
        <v>10000</v>
      </c>
      <c r="E164" s="69">
        <f>ROUND(LOOKUP(1,0/(B164='1-12月预交个税'!$B$3:$B$10000),'1-12月预交个税'!$O$3:$O$10000),2)</f>
        <v>74</v>
      </c>
      <c r="F164" s="69">
        <f>ROUND(MAX((C164-D164-LOOKUP(1,0/(B164='1-12月社保'!$B$3:$B$10000),'1-12月社保'!$O$3:$O$10000)-LOOKUP(1,0/(B164='1-12月公积金'!$B$3:$B$10000),'1-12月公积金'!$O$3:$O$10000))*{0.03,0.1,0.2,0.25,0.3,0.35,0.45}-{0,2520,16920,31920,52920,85920,181920},0),2)</f>
        <v>0</v>
      </c>
      <c r="G164" s="69">
        <f t="shared" si="12"/>
        <v>-74</v>
      </c>
      <c r="H164" s="69">
        <f>ROUND(VLOOKUP(B164,'1-12月应发工资'!$B$3:$O$10000,MONTH($L$4)+1,0),2)</f>
        <v>5148.12</v>
      </c>
      <c r="I164" s="69">
        <f>ROUND(VLOOKUP(B164,'1-12月社保'!B161:N10158,MONTH($L$4)+1,0),2)</f>
        <v>0</v>
      </c>
      <c r="J164" s="69">
        <f>ROUND(VLOOKUP(B164,'1-12月公积金'!B161:N10158,MONTH($L$4)+1,0),2)</f>
        <v>0</v>
      </c>
      <c r="K164" s="69">
        <f t="shared" si="13"/>
        <v>0</v>
      </c>
      <c r="L164" s="72">
        <f t="shared" si="14"/>
        <v>5148.12</v>
      </c>
    </row>
    <row r="165" spans="1:12">
      <c r="A165" s="2">
        <v>160</v>
      </c>
      <c r="B165" s="9" t="s">
        <v>189</v>
      </c>
      <c r="C165" s="68">
        <f>ROUND(LOOKUP(1,0/(B165='1-12月应发工资'!$B$3:$B$9999),'1-12月应发工资'!$P$3:$P$9999),2)</f>
        <v>5225.12</v>
      </c>
      <c r="D165" s="68">
        <f>LOOKUP(1,0/(B165=扣除项目!$B$10:$B$10001),扣除项目!$Z$10:$Z$10001)</f>
        <v>10000</v>
      </c>
      <c r="E165" s="69">
        <f>ROUND(LOOKUP(1,0/(B165='1-12月预交个税'!$B$3:$B$10000),'1-12月预交个税'!$O$3:$O$10000),2)</f>
        <v>75</v>
      </c>
      <c r="F165" s="69">
        <f>ROUND(MAX((C165-D165-LOOKUP(1,0/(B165='1-12月社保'!$B$3:$B$10000),'1-12月社保'!$O$3:$O$10000)-LOOKUP(1,0/(B165='1-12月公积金'!$B$3:$B$10000),'1-12月公积金'!$O$3:$O$10000))*{0.03,0.1,0.2,0.25,0.3,0.35,0.45}-{0,2520,16920,31920,52920,85920,181920},0),2)</f>
        <v>0</v>
      </c>
      <c r="G165" s="69">
        <f t="shared" si="12"/>
        <v>-75</v>
      </c>
      <c r="H165" s="69">
        <f>ROUND(VLOOKUP(B165,'1-12月应发工资'!$B$3:$O$10000,MONTH($L$4)+1,0),2)</f>
        <v>5150.12</v>
      </c>
      <c r="I165" s="69">
        <f>ROUND(VLOOKUP(B165,'1-12月社保'!B162:N10159,MONTH($L$4)+1,0),2)</f>
        <v>0</v>
      </c>
      <c r="J165" s="69">
        <f>ROUND(VLOOKUP(B165,'1-12月公积金'!B162:N10159,MONTH($L$4)+1,0),2)</f>
        <v>0</v>
      </c>
      <c r="K165" s="69">
        <f t="shared" si="13"/>
        <v>0</v>
      </c>
      <c r="L165" s="72">
        <f t="shared" si="14"/>
        <v>5150.12</v>
      </c>
    </row>
    <row r="166" spans="1:12">
      <c r="A166" s="2">
        <v>161</v>
      </c>
      <c r="B166" s="7" t="s">
        <v>190</v>
      </c>
      <c r="C166" s="68">
        <f>ROUND(LOOKUP(1,0/(B166='1-12月应发工资'!$B$3:$B$9999),'1-12月应发工资'!$P$3:$P$9999),2)</f>
        <v>5228.12</v>
      </c>
      <c r="D166" s="68">
        <f>LOOKUP(1,0/(B166=扣除项目!$B$10:$B$10001),扣除项目!$Z$10:$Z$10001)</f>
        <v>10000</v>
      </c>
      <c r="E166" s="69">
        <f>ROUND(LOOKUP(1,0/(B166='1-12月预交个税'!$B$3:$B$10000),'1-12月预交个税'!$O$3:$O$10000),2)</f>
        <v>76</v>
      </c>
      <c r="F166" s="69">
        <f>ROUND(MAX((C166-D166-LOOKUP(1,0/(B166='1-12月社保'!$B$3:$B$10000),'1-12月社保'!$O$3:$O$10000)-LOOKUP(1,0/(B166='1-12月公积金'!$B$3:$B$10000),'1-12月公积金'!$O$3:$O$10000))*{0.03,0.1,0.2,0.25,0.3,0.35,0.45}-{0,2520,16920,31920,52920,85920,181920},0),2)</f>
        <v>0</v>
      </c>
      <c r="G166" s="69">
        <f t="shared" si="12"/>
        <v>-76</v>
      </c>
      <c r="H166" s="69">
        <f>ROUND(VLOOKUP(B166,'1-12月应发工资'!$B$3:$O$10000,MONTH($L$4)+1,0),2)</f>
        <v>5152.12</v>
      </c>
      <c r="I166" s="69">
        <f>ROUND(VLOOKUP(B166,'1-12月社保'!B163:N10160,MONTH($L$4)+1,0),2)</f>
        <v>0</v>
      </c>
      <c r="J166" s="69">
        <f>ROUND(VLOOKUP(B166,'1-12月公积金'!B163:N10160,MONTH($L$4)+1,0),2)</f>
        <v>0</v>
      </c>
      <c r="K166" s="69">
        <f t="shared" si="13"/>
        <v>0</v>
      </c>
      <c r="L166" s="72">
        <f t="shared" si="14"/>
        <v>5152.12</v>
      </c>
    </row>
    <row r="167" spans="1:12">
      <c r="A167" s="2">
        <v>162</v>
      </c>
      <c r="B167" s="9" t="s">
        <v>191</v>
      </c>
      <c r="C167" s="68">
        <f>ROUND(LOOKUP(1,0/(B167='1-12月应发工资'!$B$3:$B$9999),'1-12月应发工资'!$P$3:$P$9999),2)</f>
        <v>5231.12</v>
      </c>
      <c r="D167" s="68">
        <f>LOOKUP(1,0/(B167=扣除项目!$B$10:$B$10001),扣除项目!$Z$10:$Z$10001)</f>
        <v>10000</v>
      </c>
      <c r="E167" s="69">
        <f>ROUND(LOOKUP(1,0/(B167='1-12月预交个税'!$B$3:$B$10000),'1-12月预交个税'!$O$3:$O$10000),2)</f>
        <v>77</v>
      </c>
      <c r="F167" s="69">
        <f>ROUND(MAX((C167-D167-LOOKUP(1,0/(B167='1-12月社保'!$B$3:$B$10000),'1-12月社保'!$O$3:$O$10000)-LOOKUP(1,0/(B167='1-12月公积金'!$B$3:$B$10000),'1-12月公积金'!$O$3:$O$10000))*{0.03,0.1,0.2,0.25,0.3,0.35,0.45}-{0,2520,16920,31920,52920,85920,181920},0),2)</f>
        <v>0</v>
      </c>
      <c r="G167" s="69">
        <f t="shared" ref="G167:G205" si="15">F167-E167</f>
        <v>-77</v>
      </c>
      <c r="H167" s="69">
        <f>ROUND(VLOOKUP(B167,'1-12月应发工资'!$B$3:$O$10000,MONTH($L$4)+1,0),2)</f>
        <v>5154.12</v>
      </c>
      <c r="I167" s="69">
        <f>ROUND(VLOOKUP(B167,'1-12月社保'!B164:N10161,MONTH($L$4)+1,0),2)</f>
        <v>0</v>
      </c>
      <c r="J167" s="69">
        <f>ROUND(VLOOKUP(B167,'1-12月公积金'!B164:N10161,MONTH($L$4)+1,0),2)</f>
        <v>0</v>
      </c>
      <c r="K167" s="69">
        <f t="shared" ref="K167:K205" si="16">IF(G167&gt;0,G167,0)</f>
        <v>0</v>
      </c>
      <c r="L167" s="72">
        <f t="shared" ref="L167:L205" si="17">H167-K167-I167-J167</f>
        <v>5154.12</v>
      </c>
    </row>
    <row r="168" spans="1:12">
      <c r="A168" s="2">
        <v>163</v>
      </c>
      <c r="B168" s="9" t="s">
        <v>192</v>
      </c>
      <c r="C168" s="68">
        <f>ROUND(LOOKUP(1,0/(B168='1-12月应发工资'!$B$3:$B$9999),'1-12月应发工资'!$P$3:$P$9999),2)</f>
        <v>5234.12</v>
      </c>
      <c r="D168" s="68">
        <f>LOOKUP(1,0/(B168=扣除项目!$B$10:$B$10001),扣除项目!$Z$10:$Z$10001)</f>
        <v>10000</v>
      </c>
      <c r="E168" s="69">
        <f>ROUND(LOOKUP(1,0/(B168='1-12月预交个税'!$B$3:$B$10000),'1-12月预交个税'!$O$3:$O$10000),2)</f>
        <v>78</v>
      </c>
      <c r="F168" s="69">
        <f>ROUND(MAX((C168-D168-LOOKUP(1,0/(B168='1-12月社保'!$B$3:$B$10000),'1-12月社保'!$O$3:$O$10000)-LOOKUP(1,0/(B168='1-12月公积金'!$B$3:$B$10000),'1-12月公积金'!$O$3:$O$10000))*{0.03,0.1,0.2,0.25,0.3,0.35,0.45}-{0,2520,16920,31920,52920,85920,181920},0),2)</f>
        <v>0</v>
      </c>
      <c r="G168" s="69">
        <f t="shared" si="15"/>
        <v>-78</v>
      </c>
      <c r="H168" s="69">
        <f>ROUND(VLOOKUP(B168,'1-12月应发工资'!$B$3:$O$10000,MONTH($L$4)+1,0),2)</f>
        <v>5156.12</v>
      </c>
      <c r="I168" s="69">
        <f>ROUND(VLOOKUP(B168,'1-12月社保'!B165:N10162,MONTH($L$4)+1,0),2)</f>
        <v>0</v>
      </c>
      <c r="J168" s="69">
        <f>ROUND(VLOOKUP(B168,'1-12月公积金'!B165:N10162,MONTH($L$4)+1,0),2)</f>
        <v>0</v>
      </c>
      <c r="K168" s="69">
        <f t="shared" si="16"/>
        <v>0</v>
      </c>
      <c r="L168" s="72">
        <f t="shared" si="17"/>
        <v>5156.12</v>
      </c>
    </row>
    <row r="169" spans="1:12">
      <c r="A169" s="2">
        <v>164</v>
      </c>
      <c r="B169" s="9" t="s">
        <v>193</v>
      </c>
      <c r="C169" s="68">
        <f>ROUND(LOOKUP(1,0/(B169='1-12月应发工资'!$B$3:$B$9999),'1-12月应发工资'!$P$3:$P$9999),2)</f>
        <v>5237.12</v>
      </c>
      <c r="D169" s="68">
        <f>LOOKUP(1,0/(B169=扣除项目!$B$10:$B$10001),扣除项目!$Z$10:$Z$10001)</f>
        <v>10000</v>
      </c>
      <c r="E169" s="69">
        <f>ROUND(LOOKUP(1,0/(B169='1-12月预交个税'!$B$3:$B$10000),'1-12月预交个税'!$O$3:$O$10000),2)</f>
        <v>79</v>
      </c>
      <c r="F169" s="69">
        <f>ROUND(MAX((C169-D169-LOOKUP(1,0/(B169='1-12月社保'!$B$3:$B$10000),'1-12月社保'!$O$3:$O$10000)-LOOKUP(1,0/(B169='1-12月公积金'!$B$3:$B$10000),'1-12月公积金'!$O$3:$O$10000))*{0.03,0.1,0.2,0.25,0.3,0.35,0.45}-{0,2520,16920,31920,52920,85920,181920},0),2)</f>
        <v>0</v>
      </c>
      <c r="G169" s="69">
        <f t="shared" si="15"/>
        <v>-79</v>
      </c>
      <c r="H169" s="69">
        <f>ROUND(VLOOKUP(B169,'1-12月应发工资'!$B$3:$O$10000,MONTH($L$4)+1,0),2)</f>
        <v>5158.12</v>
      </c>
      <c r="I169" s="69">
        <f>ROUND(VLOOKUP(B169,'1-12月社保'!B166:N10163,MONTH($L$4)+1,0),2)</f>
        <v>0</v>
      </c>
      <c r="J169" s="69">
        <f>ROUND(VLOOKUP(B169,'1-12月公积金'!B166:N10163,MONTH($L$4)+1,0),2)</f>
        <v>0</v>
      </c>
      <c r="K169" s="69">
        <f t="shared" si="16"/>
        <v>0</v>
      </c>
      <c r="L169" s="72">
        <f t="shared" si="17"/>
        <v>5158.12</v>
      </c>
    </row>
    <row r="170" spans="1:12">
      <c r="A170" s="2">
        <v>165</v>
      </c>
      <c r="B170" s="7" t="s">
        <v>194</v>
      </c>
      <c r="C170" s="68">
        <f>ROUND(LOOKUP(1,0/(B170='1-12月应发工资'!$B$3:$B$9999),'1-12月应发工资'!$P$3:$P$9999),2)</f>
        <v>5240.12</v>
      </c>
      <c r="D170" s="68">
        <f>LOOKUP(1,0/(B170=扣除项目!$B$10:$B$10001),扣除项目!$Z$10:$Z$10001)</f>
        <v>10000</v>
      </c>
      <c r="E170" s="69">
        <f>ROUND(LOOKUP(1,0/(B170='1-12月预交个税'!$B$3:$B$10000),'1-12月预交个税'!$O$3:$O$10000),2)</f>
        <v>80</v>
      </c>
      <c r="F170" s="69">
        <f>ROUND(MAX((C170-D170-LOOKUP(1,0/(B170='1-12月社保'!$B$3:$B$10000),'1-12月社保'!$O$3:$O$10000)-LOOKUP(1,0/(B170='1-12月公积金'!$B$3:$B$10000),'1-12月公积金'!$O$3:$O$10000))*{0.03,0.1,0.2,0.25,0.3,0.35,0.45}-{0,2520,16920,31920,52920,85920,181920},0),2)</f>
        <v>0</v>
      </c>
      <c r="G170" s="69">
        <f t="shared" si="15"/>
        <v>-80</v>
      </c>
      <c r="H170" s="69">
        <f>ROUND(VLOOKUP(B170,'1-12月应发工资'!$B$3:$O$10000,MONTH($L$4)+1,0),2)</f>
        <v>5160.12</v>
      </c>
      <c r="I170" s="69">
        <f>ROUND(VLOOKUP(B170,'1-12月社保'!B167:N10164,MONTH($L$4)+1,0),2)</f>
        <v>0</v>
      </c>
      <c r="J170" s="69">
        <f>ROUND(VLOOKUP(B170,'1-12月公积金'!B167:N10164,MONTH($L$4)+1,0),2)</f>
        <v>0</v>
      </c>
      <c r="K170" s="69">
        <f t="shared" si="16"/>
        <v>0</v>
      </c>
      <c r="L170" s="72">
        <f t="shared" si="17"/>
        <v>5160.12</v>
      </c>
    </row>
    <row r="171" spans="1:12">
      <c r="A171" s="2">
        <v>166</v>
      </c>
      <c r="B171" s="9" t="s">
        <v>195</v>
      </c>
      <c r="C171" s="68">
        <f>ROUND(LOOKUP(1,0/(B171='1-12月应发工资'!$B$3:$B$9999),'1-12月应发工资'!$P$3:$P$9999),2)</f>
        <v>5243.12</v>
      </c>
      <c r="D171" s="68">
        <f>LOOKUP(1,0/(B171=扣除项目!$B$10:$B$10001),扣除项目!$Z$10:$Z$10001)</f>
        <v>10000</v>
      </c>
      <c r="E171" s="69">
        <f>ROUND(LOOKUP(1,0/(B171='1-12月预交个税'!$B$3:$B$10000),'1-12月预交个税'!$O$3:$O$10000),2)</f>
        <v>81</v>
      </c>
      <c r="F171" s="69">
        <f>ROUND(MAX((C171-D171-LOOKUP(1,0/(B171='1-12月社保'!$B$3:$B$10000),'1-12月社保'!$O$3:$O$10000)-LOOKUP(1,0/(B171='1-12月公积金'!$B$3:$B$10000),'1-12月公积金'!$O$3:$O$10000))*{0.03,0.1,0.2,0.25,0.3,0.35,0.45}-{0,2520,16920,31920,52920,85920,181920},0),2)</f>
        <v>0</v>
      </c>
      <c r="G171" s="69">
        <f t="shared" si="15"/>
        <v>-81</v>
      </c>
      <c r="H171" s="69">
        <f>ROUND(VLOOKUP(B171,'1-12月应发工资'!$B$3:$O$10000,MONTH($L$4)+1,0),2)</f>
        <v>5162.12</v>
      </c>
      <c r="I171" s="69">
        <f>ROUND(VLOOKUP(B171,'1-12月社保'!B168:N10165,MONTH($L$4)+1,0),2)</f>
        <v>0</v>
      </c>
      <c r="J171" s="69">
        <f>ROUND(VLOOKUP(B171,'1-12月公积金'!B168:N10165,MONTH($L$4)+1,0),2)</f>
        <v>0</v>
      </c>
      <c r="K171" s="69">
        <f t="shared" si="16"/>
        <v>0</v>
      </c>
      <c r="L171" s="72">
        <f t="shared" si="17"/>
        <v>5162.12</v>
      </c>
    </row>
    <row r="172" spans="1:12">
      <c r="A172" s="2">
        <v>167</v>
      </c>
      <c r="B172" s="9" t="s">
        <v>196</v>
      </c>
      <c r="C172" s="68">
        <f>ROUND(LOOKUP(1,0/(B172='1-12月应发工资'!$B$3:$B$9999),'1-12月应发工资'!$P$3:$P$9999),2)</f>
        <v>5246.12</v>
      </c>
      <c r="D172" s="68">
        <f>LOOKUP(1,0/(B172=扣除项目!$B$10:$B$10001),扣除项目!$Z$10:$Z$10001)</f>
        <v>10000</v>
      </c>
      <c r="E172" s="69">
        <f>ROUND(LOOKUP(1,0/(B172='1-12月预交个税'!$B$3:$B$10000),'1-12月预交个税'!$O$3:$O$10000),2)</f>
        <v>82</v>
      </c>
      <c r="F172" s="69">
        <f>ROUND(MAX((C172-D172-LOOKUP(1,0/(B172='1-12月社保'!$B$3:$B$10000),'1-12月社保'!$O$3:$O$10000)-LOOKUP(1,0/(B172='1-12月公积金'!$B$3:$B$10000),'1-12月公积金'!$O$3:$O$10000))*{0.03,0.1,0.2,0.25,0.3,0.35,0.45}-{0,2520,16920,31920,52920,85920,181920},0),2)</f>
        <v>0</v>
      </c>
      <c r="G172" s="69">
        <f t="shared" si="15"/>
        <v>-82</v>
      </c>
      <c r="H172" s="69">
        <f>ROUND(VLOOKUP(B172,'1-12月应发工资'!$B$3:$O$10000,MONTH($L$4)+1,0),2)</f>
        <v>5164.12</v>
      </c>
      <c r="I172" s="69">
        <f>ROUND(VLOOKUP(B172,'1-12月社保'!B169:N10166,MONTH($L$4)+1,0),2)</f>
        <v>0</v>
      </c>
      <c r="J172" s="69">
        <f>ROUND(VLOOKUP(B172,'1-12月公积金'!B169:N10166,MONTH($L$4)+1,0),2)</f>
        <v>0</v>
      </c>
      <c r="K172" s="69">
        <f t="shared" si="16"/>
        <v>0</v>
      </c>
      <c r="L172" s="72">
        <f t="shared" si="17"/>
        <v>5164.12</v>
      </c>
    </row>
    <row r="173" spans="1:12">
      <c r="A173" s="2">
        <v>168</v>
      </c>
      <c r="B173" s="9" t="s">
        <v>197</v>
      </c>
      <c r="C173" s="68">
        <f>ROUND(LOOKUP(1,0/(B173='1-12月应发工资'!$B$3:$B$9999),'1-12月应发工资'!$P$3:$P$9999),2)</f>
        <v>5249.12</v>
      </c>
      <c r="D173" s="68">
        <f>LOOKUP(1,0/(B173=扣除项目!$B$10:$B$10001),扣除项目!$Z$10:$Z$10001)</f>
        <v>10000</v>
      </c>
      <c r="E173" s="69">
        <f>ROUND(LOOKUP(1,0/(B173='1-12月预交个税'!$B$3:$B$10000),'1-12月预交个税'!$O$3:$O$10000),2)</f>
        <v>83</v>
      </c>
      <c r="F173" s="69">
        <f>ROUND(MAX((C173-D173-LOOKUP(1,0/(B173='1-12月社保'!$B$3:$B$10000),'1-12月社保'!$O$3:$O$10000)-LOOKUP(1,0/(B173='1-12月公积金'!$B$3:$B$10000),'1-12月公积金'!$O$3:$O$10000))*{0.03,0.1,0.2,0.25,0.3,0.35,0.45}-{0,2520,16920,31920,52920,85920,181920},0),2)</f>
        <v>0</v>
      </c>
      <c r="G173" s="69">
        <f t="shared" si="15"/>
        <v>-83</v>
      </c>
      <c r="H173" s="69">
        <f>ROUND(VLOOKUP(B173,'1-12月应发工资'!$B$3:$O$10000,MONTH($L$4)+1,0),2)</f>
        <v>5166.12</v>
      </c>
      <c r="I173" s="69">
        <f>ROUND(VLOOKUP(B173,'1-12月社保'!B170:N10167,MONTH($L$4)+1,0),2)</f>
        <v>0</v>
      </c>
      <c r="J173" s="69">
        <f>ROUND(VLOOKUP(B173,'1-12月公积金'!B170:N10167,MONTH($L$4)+1,0),2)</f>
        <v>0</v>
      </c>
      <c r="K173" s="69">
        <f t="shared" si="16"/>
        <v>0</v>
      </c>
      <c r="L173" s="72">
        <f t="shared" si="17"/>
        <v>5166.12</v>
      </c>
    </row>
    <row r="174" spans="1:12">
      <c r="A174" s="2">
        <v>169</v>
      </c>
      <c r="B174" s="7" t="s">
        <v>198</v>
      </c>
      <c r="C174" s="68">
        <f>ROUND(LOOKUP(1,0/(B174='1-12月应发工资'!$B$3:$B$9999),'1-12月应发工资'!$P$3:$P$9999),2)</f>
        <v>5252.12</v>
      </c>
      <c r="D174" s="68">
        <f>LOOKUP(1,0/(B174=扣除项目!$B$10:$B$10001),扣除项目!$Z$10:$Z$10001)</f>
        <v>10000</v>
      </c>
      <c r="E174" s="69">
        <f>ROUND(LOOKUP(1,0/(B174='1-12月预交个税'!$B$3:$B$10000),'1-12月预交个税'!$O$3:$O$10000),2)</f>
        <v>84</v>
      </c>
      <c r="F174" s="69">
        <f>ROUND(MAX((C174-D174-LOOKUP(1,0/(B174='1-12月社保'!$B$3:$B$10000),'1-12月社保'!$O$3:$O$10000)-LOOKUP(1,0/(B174='1-12月公积金'!$B$3:$B$10000),'1-12月公积金'!$O$3:$O$10000))*{0.03,0.1,0.2,0.25,0.3,0.35,0.45}-{0,2520,16920,31920,52920,85920,181920},0),2)</f>
        <v>0</v>
      </c>
      <c r="G174" s="69">
        <f t="shared" si="15"/>
        <v>-84</v>
      </c>
      <c r="H174" s="69">
        <f>ROUND(VLOOKUP(B174,'1-12月应发工资'!$B$3:$O$10000,MONTH($L$4)+1,0),2)</f>
        <v>5168.12</v>
      </c>
      <c r="I174" s="69">
        <f>ROUND(VLOOKUP(B174,'1-12月社保'!B171:N10168,MONTH($L$4)+1,0),2)</f>
        <v>0</v>
      </c>
      <c r="J174" s="69">
        <f>ROUND(VLOOKUP(B174,'1-12月公积金'!B171:N10168,MONTH($L$4)+1,0),2)</f>
        <v>0</v>
      </c>
      <c r="K174" s="69">
        <f t="shared" si="16"/>
        <v>0</v>
      </c>
      <c r="L174" s="72">
        <f t="shared" si="17"/>
        <v>5168.12</v>
      </c>
    </row>
    <row r="175" spans="1:12">
      <c r="A175" s="2">
        <v>170</v>
      </c>
      <c r="B175" s="9" t="s">
        <v>199</v>
      </c>
      <c r="C175" s="68">
        <f>ROUND(LOOKUP(1,0/(B175='1-12月应发工资'!$B$3:$B$9999),'1-12月应发工资'!$P$3:$P$9999),2)</f>
        <v>5255.12</v>
      </c>
      <c r="D175" s="68">
        <f>LOOKUP(1,0/(B175=扣除项目!$B$10:$B$10001),扣除项目!$Z$10:$Z$10001)</f>
        <v>10000</v>
      </c>
      <c r="E175" s="69">
        <f>ROUND(LOOKUP(1,0/(B175='1-12月预交个税'!$B$3:$B$10000),'1-12月预交个税'!$O$3:$O$10000),2)</f>
        <v>85</v>
      </c>
      <c r="F175" s="69">
        <f>ROUND(MAX((C175-D175-LOOKUP(1,0/(B175='1-12月社保'!$B$3:$B$10000),'1-12月社保'!$O$3:$O$10000)-LOOKUP(1,0/(B175='1-12月公积金'!$B$3:$B$10000),'1-12月公积金'!$O$3:$O$10000))*{0.03,0.1,0.2,0.25,0.3,0.35,0.45}-{0,2520,16920,31920,52920,85920,181920},0),2)</f>
        <v>0</v>
      </c>
      <c r="G175" s="69">
        <f t="shared" si="15"/>
        <v>-85</v>
      </c>
      <c r="H175" s="69">
        <f>ROUND(VLOOKUP(B175,'1-12月应发工资'!$B$3:$O$10000,MONTH($L$4)+1,0),2)</f>
        <v>5170.12</v>
      </c>
      <c r="I175" s="69">
        <f>ROUND(VLOOKUP(B175,'1-12月社保'!B172:N10169,MONTH($L$4)+1,0),2)</f>
        <v>0</v>
      </c>
      <c r="J175" s="69">
        <f>ROUND(VLOOKUP(B175,'1-12月公积金'!B172:N10169,MONTH($L$4)+1,0),2)</f>
        <v>0</v>
      </c>
      <c r="K175" s="69">
        <f t="shared" si="16"/>
        <v>0</v>
      </c>
      <c r="L175" s="72">
        <f t="shared" si="17"/>
        <v>5170.12</v>
      </c>
    </row>
    <row r="176" spans="1:12">
      <c r="A176" s="2">
        <v>171</v>
      </c>
      <c r="B176" s="9" t="s">
        <v>200</v>
      </c>
      <c r="C176" s="68">
        <f>ROUND(LOOKUP(1,0/(B176='1-12月应发工资'!$B$3:$B$9999),'1-12月应发工资'!$P$3:$P$9999),2)</f>
        <v>5258.12</v>
      </c>
      <c r="D176" s="68">
        <f>LOOKUP(1,0/(B176=扣除项目!$B$10:$B$10001),扣除项目!$Z$10:$Z$10001)</f>
        <v>10000</v>
      </c>
      <c r="E176" s="69">
        <f>ROUND(LOOKUP(1,0/(B176='1-12月预交个税'!$B$3:$B$10000),'1-12月预交个税'!$O$3:$O$10000),2)</f>
        <v>86</v>
      </c>
      <c r="F176" s="69">
        <f>ROUND(MAX((C176-D176-LOOKUP(1,0/(B176='1-12月社保'!$B$3:$B$10000),'1-12月社保'!$O$3:$O$10000)-LOOKUP(1,0/(B176='1-12月公积金'!$B$3:$B$10000),'1-12月公积金'!$O$3:$O$10000))*{0.03,0.1,0.2,0.25,0.3,0.35,0.45}-{0,2520,16920,31920,52920,85920,181920},0),2)</f>
        <v>0</v>
      </c>
      <c r="G176" s="69">
        <f t="shared" si="15"/>
        <v>-86</v>
      </c>
      <c r="H176" s="69">
        <f>ROUND(VLOOKUP(B176,'1-12月应发工资'!$B$3:$O$10000,MONTH($L$4)+1,0),2)</f>
        <v>5172.12</v>
      </c>
      <c r="I176" s="69">
        <f>ROUND(VLOOKUP(B176,'1-12月社保'!B173:N10170,MONTH($L$4)+1,0),2)</f>
        <v>0</v>
      </c>
      <c r="J176" s="69">
        <f>ROUND(VLOOKUP(B176,'1-12月公积金'!B173:N10170,MONTH($L$4)+1,0),2)</f>
        <v>0</v>
      </c>
      <c r="K176" s="69">
        <f t="shared" si="16"/>
        <v>0</v>
      </c>
      <c r="L176" s="72">
        <f t="shared" si="17"/>
        <v>5172.12</v>
      </c>
    </row>
    <row r="177" spans="1:12">
      <c r="A177" s="2">
        <v>172</v>
      </c>
      <c r="B177" s="9" t="s">
        <v>201</v>
      </c>
      <c r="C177" s="68">
        <f>ROUND(LOOKUP(1,0/(B177='1-12月应发工资'!$B$3:$B$9999),'1-12月应发工资'!$P$3:$P$9999),2)</f>
        <v>5261.12</v>
      </c>
      <c r="D177" s="68">
        <f>LOOKUP(1,0/(B177=扣除项目!$B$10:$B$10001),扣除项目!$Z$10:$Z$10001)</f>
        <v>10000</v>
      </c>
      <c r="E177" s="69">
        <f>ROUND(LOOKUP(1,0/(B177='1-12月预交个税'!$B$3:$B$10000),'1-12月预交个税'!$O$3:$O$10000),2)</f>
        <v>87</v>
      </c>
      <c r="F177" s="69">
        <f>ROUND(MAX((C177-D177-LOOKUP(1,0/(B177='1-12月社保'!$B$3:$B$10000),'1-12月社保'!$O$3:$O$10000)-LOOKUP(1,0/(B177='1-12月公积金'!$B$3:$B$10000),'1-12月公积金'!$O$3:$O$10000))*{0.03,0.1,0.2,0.25,0.3,0.35,0.45}-{0,2520,16920,31920,52920,85920,181920},0),2)</f>
        <v>0</v>
      </c>
      <c r="G177" s="69">
        <f t="shared" si="15"/>
        <v>-87</v>
      </c>
      <c r="H177" s="69">
        <f>ROUND(VLOOKUP(B177,'1-12月应发工资'!$B$3:$O$10000,MONTH($L$4)+1,0),2)</f>
        <v>5174.12</v>
      </c>
      <c r="I177" s="69">
        <f>ROUND(VLOOKUP(B177,'1-12月社保'!B174:N10171,MONTH($L$4)+1,0),2)</f>
        <v>0</v>
      </c>
      <c r="J177" s="69">
        <f>ROUND(VLOOKUP(B177,'1-12月公积金'!B174:N10171,MONTH($L$4)+1,0),2)</f>
        <v>0</v>
      </c>
      <c r="K177" s="69">
        <f t="shared" si="16"/>
        <v>0</v>
      </c>
      <c r="L177" s="72">
        <f t="shared" si="17"/>
        <v>5174.12</v>
      </c>
    </row>
    <row r="178" spans="1:12">
      <c r="A178" s="2">
        <v>173</v>
      </c>
      <c r="B178" s="7" t="s">
        <v>202</v>
      </c>
      <c r="C178" s="68">
        <f>ROUND(LOOKUP(1,0/(B178='1-12月应发工资'!$B$3:$B$9999),'1-12月应发工资'!$P$3:$P$9999),2)</f>
        <v>5264.12</v>
      </c>
      <c r="D178" s="68">
        <f>LOOKUP(1,0/(B178=扣除项目!$B$10:$B$10001),扣除项目!$Z$10:$Z$10001)</f>
        <v>10000</v>
      </c>
      <c r="E178" s="69">
        <f>ROUND(LOOKUP(1,0/(B178='1-12月预交个税'!$B$3:$B$10000),'1-12月预交个税'!$O$3:$O$10000),2)</f>
        <v>88</v>
      </c>
      <c r="F178" s="69">
        <f>ROUND(MAX((C178-D178-LOOKUP(1,0/(B178='1-12月社保'!$B$3:$B$10000),'1-12月社保'!$O$3:$O$10000)-LOOKUP(1,0/(B178='1-12月公积金'!$B$3:$B$10000),'1-12月公积金'!$O$3:$O$10000))*{0.03,0.1,0.2,0.25,0.3,0.35,0.45}-{0,2520,16920,31920,52920,85920,181920},0),2)</f>
        <v>0</v>
      </c>
      <c r="G178" s="69">
        <f t="shared" si="15"/>
        <v>-88</v>
      </c>
      <c r="H178" s="69">
        <f>ROUND(VLOOKUP(B178,'1-12月应发工资'!$B$3:$O$10000,MONTH($L$4)+1,0),2)</f>
        <v>5176.12</v>
      </c>
      <c r="I178" s="69">
        <f>ROUND(VLOOKUP(B178,'1-12月社保'!B175:N10172,MONTH($L$4)+1,0),2)</f>
        <v>0</v>
      </c>
      <c r="J178" s="69">
        <f>ROUND(VLOOKUP(B178,'1-12月公积金'!B175:N10172,MONTH($L$4)+1,0),2)</f>
        <v>0</v>
      </c>
      <c r="K178" s="69">
        <f t="shared" si="16"/>
        <v>0</v>
      </c>
      <c r="L178" s="72">
        <f t="shared" si="17"/>
        <v>5176.12</v>
      </c>
    </row>
    <row r="179" spans="1:12">
      <c r="A179" s="2">
        <v>174</v>
      </c>
      <c r="B179" s="9" t="s">
        <v>203</v>
      </c>
      <c r="C179" s="68">
        <f>ROUND(LOOKUP(1,0/(B179='1-12月应发工资'!$B$3:$B$9999),'1-12月应发工资'!$P$3:$P$9999),2)</f>
        <v>5267.12</v>
      </c>
      <c r="D179" s="68">
        <f>LOOKUP(1,0/(B179=扣除项目!$B$10:$B$10001),扣除项目!$Z$10:$Z$10001)</f>
        <v>10000</v>
      </c>
      <c r="E179" s="69">
        <f>ROUND(LOOKUP(1,0/(B179='1-12月预交个税'!$B$3:$B$10000),'1-12月预交个税'!$O$3:$O$10000),2)</f>
        <v>89</v>
      </c>
      <c r="F179" s="69">
        <f>ROUND(MAX((C179-D179-LOOKUP(1,0/(B179='1-12月社保'!$B$3:$B$10000),'1-12月社保'!$O$3:$O$10000)-LOOKUP(1,0/(B179='1-12月公积金'!$B$3:$B$10000),'1-12月公积金'!$O$3:$O$10000))*{0.03,0.1,0.2,0.25,0.3,0.35,0.45}-{0,2520,16920,31920,52920,85920,181920},0),2)</f>
        <v>0</v>
      </c>
      <c r="G179" s="69">
        <f t="shared" si="15"/>
        <v>-89</v>
      </c>
      <c r="H179" s="69">
        <f>ROUND(VLOOKUP(B179,'1-12月应发工资'!$B$3:$O$10000,MONTH($L$4)+1,0),2)</f>
        <v>5178.12</v>
      </c>
      <c r="I179" s="69">
        <f>ROUND(VLOOKUP(B179,'1-12月社保'!B176:N10173,MONTH($L$4)+1,0),2)</f>
        <v>0</v>
      </c>
      <c r="J179" s="69">
        <f>ROUND(VLOOKUP(B179,'1-12月公积金'!B176:N10173,MONTH($L$4)+1,0),2)</f>
        <v>0</v>
      </c>
      <c r="K179" s="69">
        <f t="shared" si="16"/>
        <v>0</v>
      </c>
      <c r="L179" s="72">
        <f t="shared" si="17"/>
        <v>5178.12</v>
      </c>
    </row>
    <row r="180" spans="1:12">
      <c r="A180" s="2">
        <v>175</v>
      </c>
      <c r="B180" s="9" t="s">
        <v>204</v>
      </c>
      <c r="C180" s="68">
        <f>ROUND(LOOKUP(1,0/(B180='1-12月应发工资'!$B$3:$B$9999),'1-12月应发工资'!$P$3:$P$9999),2)</f>
        <v>5270.12</v>
      </c>
      <c r="D180" s="68">
        <f>LOOKUP(1,0/(B180=扣除项目!$B$10:$B$10001),扣除项目!$Z$10:$Z$10001)</f>
        <v>10000</v>
      </c>
      <c r="E180" s="69">
        <f>ROUND(LOOKUP(1,0/(B180='1-12月预交个税'!$B$3:$B$10000),'1-12月预交个税'!$O$3:$O$10000),2)</f>
        <v>90</v>
      </c>
      <c r="F180" s="69">
        <f>ROUND(MAX((C180-D180-LOOKUP(1,0/(B180='1-12月社保'!$B$3:$B$10000),'1-12月社保'!$O$3:$O$10000)-LOOKUP(1,0/(B180='1-12月公积金'!$B$3:$B$10000),'1-12月公积金'!$O$3:$O$10000))*{0.03,0.1,0.2,0.25,0.3,0.35,0.45}-{0,2520,16920,31920,52920,85920,181920},0),2)</f>
        <v>0</v>
      </c>
      <c r="G180" s="69">
        <f t="shared" si="15"/>
        <v>-90</v>
      </c>
      <c r="H180" s="69">
        <f>ROUND(VLOOKUP(B180,'1-12月应发工资'!$B$3:$O$10000,MONTH($L$4)+1,0),2)</f>
        <v>5180.12</v>
      </c>
      <c r="I180" s="69">
        <f>ROUND(VLOOKUP(B180,'1-12月社保'!B177:N10174,MONTH($L$4)+1,0),2)</f>
        <v>0</v>
      </c>
      <c r="J180" s="69">
        <f>ROUND(VLOOKUP(B180,'1-12月公积金'!B177:N10174,MONTH($L$4)+1,0),2)</f>
        <v>0</v>
      </c>
      <c r="K180" s="69">
        <f t="shared" si="16"/>
        <v>0</v>
      </c>
      <c r="L180" s="72">
        <f t="shared" si="17"/>
        <v>5180.12</v>
      </c>
    </row>
    <row r="181" spans="1:12">
      <c r="A181" s="2">
        <v>176</v>
      </c>
      <c r="B181" s="9" t="s">
        <v>205</v>
      </c>
      <c r="C181" s="68">
        <f>ROUND(LOOKUP(1,0/(B181='1-12月应发工资'!$B$3:$B$9999),'1-12月应发工资'!$P$3:$P$9999),2)</f>
        <v>5273.12</v>
      </c>
      <c r="D181" s="68">
        <f>LOOKUP(1,0/(B181=扣除项目!$B$10:$B$10001),扣除项目!$Z$10:$Z$10001)</f>
        <v>10000</v>
      </c>
      <c r="E181" s="69">
        <f>ROUND(LOOKUP(1,0/(B181='1-12月预交个税'!$B$3:$B$10000),'1-12月预交个税'!$O$3:$O$10000),2)</f>
        <v>91</v>
      </c>
      <c r="F181" s="69">
        <f>ROUND(MAX((C181-D181-LOOKUP(1,0/(B181='1-12月社保'!$B$3:$B$10000),'1-12月社保'!$O$3:$O$10000)-LOOKUP(1,0/(B181='1-12月公积金'!$B$3:$B$10000),'1-12月公积金'!$O$3:$O$10000))*{0.03,0.1,0.2,0.25,0.3,0.35,0.45}-{0,2520,16920,31920,52920,85920,181920},0),2)</f>
        <v>0</v>
      </c>
      <c r="G181" s="69">
        <f t="shared" si="15"/>
        <v>-91</v>
      </c>
      <c r="H181" s="69">
        <f>ROUND(VLOOKUP(B181,'1-12月应发工资'!$B$3:$O$10000,MONTH($L$4)+1,0),2)</f>
        <v>5182.12</v>
      </c>
      <c r="I181" s="69">
        <f>ROUND(VLOOKUP(B181,'1-12月社保'!B178:N10175,MONTH($L$4)+1,0),2)</f>
        <v>0</v>
      </c>
      <c r="J181" s="69">
        <f>ROUND(VLOOKUP(B181,'1-12月公积金'!B178:N10175,MONTH($L$4)+1,0),2)</f>
        <v>0</v>
      </c>
      <c r="K181" s="69">
        <f t="shared" si="16"/>
        <v>0</v>
      </c>
      <c r="L181" s="72">
        <f t="shared" si="17"/>
        <v>5182.12</v>
      </c>
    </row>
    <row r="182" spans="1:12">
      <c r="A182" s="2">
        <v>177</v>
      </c>
      <c r="B182" s="7" t="s">
        <v>206</v>
      </c>
      <c r="C182" s="68">
        <f>ROUND(LOOKUP(1,0/(B182='1-12月应发工资'!$B$3:$B$9999),'1-12月应发工资'!$P$3:$P$9999),2)</f>
        <v>5276.12</v>
      </c>
      <c r="D182" s="68">
        <f>LOOKUP(1,0/(B182=扣除项目!$B$10:$B$10001),扣除项目!$Z$10:$Z$10001)</f>
        <v>10000</v>
      </c>
      <c r="E182" s="69">
        <f>ROUND(LOOKUP(1,0/(B182='1-12月预交个税'!$B$3:$B$10000),'1-12月预交个税'!$O$3:$O$10000),2)</f>
        <v>92</v>
      </c>
      <c r="F182" s="69">
        <f>ROUND(MAX((C182-D182-LOOKUP(1,0/(B182='1-12月社保'!$B$3:$B$10000),'1-12月社保'!$O$3:$O$10000)-LOOKUP(1,0/(B182='1-12月公积金'!$B$3:$B$10000),'1-12月公积金'!$O$3:$O$10000))*{0.03,0.1,0.2,0.25,0.3,0.35,0.45}-{0,2520,16920,31920,52920,85920,181920},0),2)</f>
        <v>0</v>
      </c>
      <c r="G182" s="69">
        <f t="shared" si="15"/>
        <v>-92</v>
      </c>
      <c r="H182" s="69">
        <f>ROUND(VLOOKUP(B182,'1-12月应发工资'!$B$3:$O$10000,MONTH($L$4)+1,0),2)</f>
        <v>5184.12</v>
      </c>
      <c r="I182" s="69">
        <f>ROUND(VLOOKUP(B182,'1-12月社保'!B179:N10176,MONTH($L$4)+1,0),2)</f>
        <v>0</v>
      </c>
      <c r="J182" s="69">
        <f>ROUND(VLOOKUP(B182,'1-12月公积金'!B179:N10176,MONTH($L$4)+1,0),2)</f>
        <v>0</v>
      </c>
      <c r="K182" s="69">
        <f t="shared" si="16"/>
        <v>0</v>
      </c>
      <c r="L182" s="72">
        <f t="shared" si="17"/>
        <v>5184.12</v>
      </c>
    </row>
    <row r="183" spans="1:12">
      <c r="A183" s="2">
        <v>178</v>
      </c>
      <c r="B183" s="9" t="s">
        <v>207</v>
      </c>
      <c r="C183" s="68">
        <f>ROUND(LOOKUP(1,0/(B183='1-12月应发工资'!$B$3:$B$9999),'1-12月应发工资'!$P$3:$P$9999),2)</f>
        <v>5279.12</v>
      </c>
      <c r="D183" s="68">
        <f>LOOKUP(1,0/(B183=扣除项目!$B$10:$B$10001),扣除项目!$Z$10:$Z$10001)</f>
        <v>10000</v>
      </c>
      <c r="E183" s="69">
        <f>ROUND(LOOKUP(1,0/(B183='1-12月预交个税'!$B$3:$B$10000),'1-12月预交个税'!$O$3:$O$10000),2)</f>
        <v>93</v>
      </c>
      <c r="F183" s="69">
        <f>ROUND(MAX((C183-D183-LOOKUP(1,0/(B183='1-12月社保'!$B$3:$B$10000),'1-12月社保'!$O$3:$O$10000)-LOOKUP(1,0/(B183='1-12月公积金'!$B$3:$B$10000),'1-12月公积金'!$O$3:$O$10000))*{0.03,0.1,0.2,0.25,0.3,0.35,0.45}-{0,2520,16920,31920,52920,85920,181920},0),2)</f>
        <v>0</v>
      </c>
      <c r="G183" s="69">
        <f t="shared" si="15"/>
        <v>-93</v>
      </c>
      <c r="H183" s="69">
        <f>ROUND(VLOOKUP(B183,'1-12月应发工资'!$B$3:$O$10000,MONTH($L$4)+1,0),2)</f>
        <v>5186.12</v>
      </c>
      <c r="I183" s="69">
        <f>ROUND(VLOOKUP(B183,'1-12月社保'!B180:N10177,MONTH($L$4)+1,0),2)</f>
        <v>0</v>
      </c>
      <c r="J183" s="69">
        <f>ROUND(VLOOKUP(B183,'1-12月公积金'!B180:N10177,MONTH($L$4)+1,0),2)</f>
        <v>0</v>
      </c>
      <c r="K183" s="69">
        <f t="shared" si="16"/>
        <v>0</v>
      </c>
      <c r="L183" s="72">
        <f t="shared" si="17"/>
        <v>5186.12</v>
      </c>
    </row>
    <row r="184" spans="1:12">
      <c r="A184" s="2">
        <v>179</v>
      </c>
      <c r="B184" s="9" t="s">
        <v>208</v>
      </c>
      <c r="C184" s="68">
        <f>ROUND(LOOKUP(1,0/(B184='1-12月应发工资'!$B$3:$B$9999),'1-12月应发工资'!$P$3:$P$9999),2)</f>
        <v>5282.12</v>
      </c>
      <c r="D184" s="68">
        <f>LOOKUP(1,0/(B184=扣除项目!$B$10:$B$10001),扣除项目!$Z$10:$Z$10001)</f>
        <v>10000</v>
      </c>
      <c r="E184" s="69">
        <f>ROUND(LOOKUP(1,0/(B184='1-12月预交个税'!$B$3:$B$10000),'1-12月预交个税'!$O$3:$O$10000),2)</f>
        <v>94</v>
      </c>
      <c r="F184" s="69">
        <f>ROUND(MAX((C184-D184-LOOKUP(1,0/(B184='1-12月社保'!$B$3:$B$10000),'1-12月社保'!$O$3:$O$10000)-LOOKUP(1,0/(B184='1-12月公积金'!$B$3:$B$10000),'1-12月公积金'!$O$3:$O$10000))*{0.03,0.1,0.2,0.25,0.3,0.35,0.45}-{0,2520,16920,31920,52920,85920,181920},0),2)</f>
        <v>0</v>
      </c>
      <c r="G184" s="69">
        <f t="shared" si="15"/>
        <v>-94</v>
      </c>
      <c r="H184" s="69">
        <f>ROUND(VLOOKUP(B184,'1-12月应发工资'!$B$3:$O$10000,MONTH($L$4)+1,0),2)</f>
        <v>5188.12</v>
      </c>
      <c r="I184" s="69">
        <f>ROUND(VLOOKUP(B184,'1-12月社保'!B181:N10178,MONTH($L$4)+1,0),2)</f>
        <v>0</v>
      </c>
      <c r="J184" s="69">
        <f>ROUND(VLOOKUP(B184,'1-12月公积金'!B181:N10178,MONTH($L$4)+1,0),2)</f>
        <v>0</v>
      </c>
      <c r="K184" s="69">
        <f t="shared" si="16"/>
        <v>0</v>
      </c>
      <c r="L184" s="72">
        <f t="shared" si="17"/>
        <v>5188.12</v>
      </c>
    </row>
    <row r="185" spans="1:12">
      <c r="A185" s="2">
        <v>180</v>
      </c>
      <c r="B185" s="9" t="s">
        <v>209</v>
      </c>
      <c r="C185" s="68">
        <f>ROUND(LOOKUP(1,0/(B185='1-12月应发工资'!$B$3:$B$9999),'1-12月应发工资'!$P$3:$P$9999),2)</f>
        <v>5285.12</v>
      </c>
      <c r="D185" s="68">
        <f>LOOKUP(1,0/(B185=扣除项目!$B$10:$B$10001),扣除项目!$Z$10:$Z$10001)</f>
        <v>10000</v>
      </c>
      <c r="E185" s="69">
        <f>ROUND(LOOKUP(1,0/(B185='1-12月预交个税'!$B$3:$B$10000),'1-12月预交个税'!$O$3:$O$10000),2)</f>
        <v>95</v>
      </c>
      <c r="F185" s="69">
        <f>ROUND(MAX((C185-D185-LOOKUP(1,0/(B185='1-12月社保'!$B$3:$B$10000),'1-12月社保'!$O$3:$O$10000)-LOOKUP(1,0/(B185='1-12月公积金'!$B$3:$B$10000),'1-12月公积金'!$O$3:$O$10000))*{0.03,0.1,0.2,0.25,0.3,0.35,0.45}-{0,2520,16920,31920,52920,85920,181920},0),2)</f>
        <v>0</v>
      </c>
      <c r="G185" s="69">
        <f t="shared" si="15"/>
        <v>-95</v>
      </c>
      <c r="H185" s="69">
        <f>ROUND(VLOOKUP(B185,'1-12月应发工资'!$B$3:$O$10000,MONTH($L$4)+1,0),2)</f>
        <v>5190.12</v>
      </c>
      <c r="I185" s="69">
        <f>ROUND(VLOOKUP(B185,'1-12月社保'!B182:N10179,MONTH($L$4)+1,0),2)</f>
        <v>0</v>
      </c>
      <c r="J185" s="69">
        <f>ROUND(VLOOKUP(B185,'1-12月公积金'!B182:N10179,MONTH($L$4)+1,0),2)</f>
        <v>0</v>
      </c>
      <c r="K185" s="69">
        <f t="shared" si="16"/>
        <v>0</v>
      </c>
      <c r="L185" s="72">
        <f t="shared" si="17"/>
        <v>5190.12</v>
      </c>
    </row>
    <row r="186" spans="1:12">
      <c r="A186" s="2">
        <v>181</v>
      </c>
      <c r="B186" s="7" t="s">
        <v>210</v>
      </c>
      <c r="C186" s="68">
        <f>ROUND(LOOKUP(1,0/(B186='1-12月应发工资'!$B$3:$B$9999),'1-12月应发工资'!$P$3:$P$9999),2)</f>
        <v>5288.12</v>
      </c>
      <c r="D186" s="68">
        <f>LOOKUP(1,0/(B186=扣除项目!$B$10:$B$10001),扣除项目!$Z$10:$Z$10001)</f>
        <v>10000</v>
      </c>
      <c r="E186" s="69">
        <f>ROUND(LOOKUP(1,0/(B186='1-12月预交个税'!$B$3:$B$10000),'1-12月预交个税'!$O$3:$O$10000),2)</f>
        <v>96</v>
      </c>
      <c r="F186" s="69">
        <f>ROUND(MAX((C186-D186-LOOKUP(1,0/(B186='1-12月社保'!$B$3:$B$10000),'1-12月社保'!$O$3:$O$10000)-LOOKUP(1,0/(B186='1-12月公积金'!$B$3:$B$10000),'1-12月公积金'!$O$3:$O$10000))*{0.03,0.1,0.2,0.25,0.3,0.35,0.45}-{0,2520,16920,31920,52920,85920,181920},0),2)</f>
        <v>0</v>
      </c>
      <c r="G186" s="69">
        <f t="shared" si="15"/>
        <v>-96</v>
      </c>
      <c r="H186" s="69">
        <f>ROUND(VLOOKUP(B186,'1-12月应发工资'!$B$3:$O$10000,MONTH($L$4)+1,0),2)</f>
        <v>5192.12</v>
      </c>
      <c r="I186" s="69">
        <f>ROUND(VLOOKUP(B186,'1-12月社保'!B183:N10180,MONTH($L$4)+1,0),2)</f>
        <v>0</v>
      </c>
      <c r="J186" s="69">
        <f>ROUND(VLOOKUP(B186,'1-12月公积金'!B183:N10180,MONTH($L$4)+1,0),2)</f>
        <v>0</v>
      </c>
      <c r="K186" s="69">
        <f t="shared" si="16"/>
        <v>0</v>
      </c>
      <c r="L186" s="72">
        <f t="shared" si="17"/>
        <v>5192.12</v>
      </c>
    </row>
    <row r="187" spans="1:12">
      <c r="A187" s="2">
        <v>182</v>
      </c>
      <c r="B187" s="9" t="s">
        <v>211</v>
      </c>
      <c r="C187" s="68">
        <f>ROUND(LOOKUP(1,0/(B187='1-12月应发工资'!$B$3:$B$9999),'1-12月应发工资'!$P$3:$P$9999),2)</f>
        <v>5291.12</v>
      </c>
      <c r="D187" s="68">
        <f>LOOKUP(1,0/(B187=扣除项目!$B$10:$B$10001),扣除项目!$Z$10:$Z$10001)</f>
        <v>10000</v>
      </c>
      <c r="E187" s="69">
        <f>ROUND(LOOKUP(1,0/(B187='1-12月预交个税'!$B$3:$B$10000),'1-12月预交个税'!$O$3:$O$10000),2)</f>
        <v>97</v>
      </c>
      <c r="F187" s="69">
        <f>ROUND(MAX((C187-D187-LOOKUP(1,0/(B187='1-12月社保'!$B$3:$B$10000),'1-12月社保'!$O$3:$O$10000)-LOOKUP(1,0/(B187='1-12月公积金'!$B$3:$B$10000),'1-12月公积金'!$O$3:$O$10000))*{0.03,0.1,0.2,0.25,0.3,0.35,0.45}-{0,2520,16920,31920,52920,85920,181920},0),2)</f>
        <v>0</v>
      </c>
      <c r="G187" s="69">
        <f t="shared" si="15"/>
        <v>-97</v>
      </c>
      <c r="H187" s="69">
        <f>ROUND(VLOOKUP(B187,'1-12月应发工资'!$B$3:$O$10000,MONTH($L$4)+1,0),2)</f>
        <v>5194.12</v>
      </c>
      <c r="I187" s="69">
        <f>ROUND(VLOOKUP(B187,'1-12月社保'!B184:N10181,MONTH($L$4)+1,0),2)</f>
        <v>0</v>
      </c>
      <c r="J187" s="69">
        <f>ROUND(VLOOKUP(B187,'1-12月公积金'!B184:N10181,MONTH($L$4)+1,0),2)</f>
        <v>0</v>
      </c>
      <c r="K187" s="69">
        <f t="shared" si="16"/>
        <v>0</v>
      </c>
      <c r="L187" s="72">
        <f t="shared" si="17"/>
        <v>5194.12</v>
      </c>
    </row>
    <row r="188" spans="1:12">
      <c r="A188" s="2">
        <v>183</v>
      </c>
      <c r="B188" s="9" t="s">
        <v>212</v>
      </c>
      <c r="C188" s="68">
        <f>ROUND(LOOKUP(1,0/(B188='1-12月应发工资'!$B$3:$B$9999),'1-12月应发工资'!$P$3:$P$9999),2)</f>
        <v>5294.12</v>
      </c>
      <c r="D188" s="68">
        <f>LOOKUP(1,0/(B188=扣除项目!$B$10:$B$10001),扣除项目!$Z$10:$Z$10001)</f>
        <v>10000</v>
      </c>
      <c r="E188" s="69">
        <f>ROUND(LOOKUP(1,0/(B188='1-12月预交个税'!$B$3:$B$10000),'1-12月预交个税'!$O$3:$O$10000),2)</f>
        <v>98</v>
      </c>
      <c r="F188" s="69">
        <f>ROUND(MAX((C188-D188-LOOKUP(1,0/(B188='1-12月社保'!$B$3:$B$10000),'1-12月社保'!$O$3:$O$10000)-LOOKUP(1,0/(B188='1-12月公积金'!$B$3:$B$10000),'1-12月公积金'!$O$3:$O$10000))*{0.03,0.1,0.2,0.25,0.3,0.35,0.45}-{0,2520,16920,31920,52920,85920,181920},0),2)</f>
        <v>0</v>
      </c>
      <c r="G188" s="69">
        <f t="shared" si="15"/>
        <v>-98</v>
      </c>
      <c r="H188" s="69">
        <f>ROUND(VLOOKUP(B188,'1-12月应发工资'!$B$3:$O$10000,MONTH($L$4)+1,0),2)</f>
        <v>5196.12</v>
      </c>
      <c r="I188" s="69">
        <f>ROUND(VLOOKUP(B188,'1-12月社保'!B185:N10182,MONTH($L$4)+1,0),2)</f>
        <v>0</v>
      </c>
      <c r="J188" s="69">
        <f>ROUND(VLOOKUP(B188,'1-12月公积金'!B185:N10182,MONTH($L$4)+1,0),2)</f>
        <v>0</v>
      </c>
      <c r="K188" s="69">
        <f t="shared" si="16"/>
        <v>0</v>
      </c>
      <c r="L188" s="72">
        <f t="shared" si="17"/>
        <v>5196.12</v>
      </c>
    </row>
    <row r="189" spans="1:12">
      <c r="A189" s="2">
        <v>184</v>
      </c>
      <c r="B189" s="9" t="s">
        <v>213</v>
      </c>
      <c r="C189" s="68">
        <f>ROUND(LOOKUP(1,0/(B189='1-12月应发工资'!$B$3:$B$9999),'1-12月应发工资'!$P$3:$P$9999),2)</f>
        <v>5297.12</v>
      </c>
      <c r="D189" s="68">
        <f>LOOKUP(1,0/(B189=扣除项目!$B$10:$B$10001),扣除项目!$Z$10:$Z$10001)</f>
        <v>10000</v>
      </c>
      <c r="E189" s="69">
        <f>ROUND(LOOKUP(1,0/(B189='1-12月预交个税'!$B$3:$B$10000),'1-12月预交个税'!$O$3:$O$10000),2)</f>
        <v>99</v>
      </c>
      <c r="F189" s="69">
        <f>ROUND(MAX((C189-D189-LOOKUP(1,0/(B189='1-12月社保'!$B$3:$B$10000),'1-12月社保'!$O$3:$O$10000)-LOOKUP(1,0/(B189='1-12月公积金'!$B$3:$B$10000),'1-12月公积金'!$O$3:$O$10000))*{0.03,0.1,0.2,0.25,0.3,0.35,0.45}-{0,2520,16920,31920,52920,85920,181920},0),2)</f>
        <v>0</v>
      </c>
      <c r="G189" s="69">
        <f t="shared" si="15"/>
        <v>-99</v>
      </c>
      <c r="H189" s="69">
        <f>ROUND(VLOOKUP(B189,'1-12月应发工资'!$B$3:$O$10000,MONTH($L$4)+1,0),2)</f>
        <v>5198.12</v>
      </c>
      <c r="I189" s="69">
        <f>ROUND(VLOOKUP(B189,'1-12月社保'!B186:N10183,MONTH($L$4)+1,0),2)</f>
        <v>0</v>
      </c>
      <c r="J189" s="69">
        <f>ROUND(VLOOKUP(B189,'1-12月公积金'!B186:N10183,MONTH($L$4)+1,0),2)</f>
        <v>0</v>
      </c>
      <c r="K189" s="69">
        <f t="shared" si="16"/>
        <v>0</v>
      </c>
      <c r="L189" s="72">
        <f t="shared" si="17"/>
        <v>5198.12</v>
      </c>
    </row>
    <row r="190" spans="1:12">
      <c r="A190" s="2">
        <v>185</v>
      </c>
      <c r="B190" s="7" t="s">
        <v>214</v>
      </c>
      <c r="C190" s="68">
        <f>ROUND(LOOKUP(1,0/(B190='1-12月应发工资'!$B$3:$B$9999),'1-12月应发工资'!$P$3:$P$9999),2)</f>
        <v>5300.12</v>
      </c>
      <c r="D190" s="68">
        <f>LOOKUP(1,0/(B190=扣除项目!$B$10:$B$10001),扣除项目!$Z$10:$Z$10001)</f>
        <v>10000</v>
      </c>
      <c r="E190" s="69">
        <f>ROUND(LOOKUP(1,0/(B190='1-12月预交个税'!$B$3:$B$10000),'1-12月预交个税'!$O$3:$O$10000),2)</f>
        <v>100</v>
      </c>
      <c r="F190" s="69">
        <f>ROUND(MAX((C190-D190-LOOKUP(1,0/(B190='1-12月社保'!$B$3:$B$10000),'1-12月社保'!$O$3:$O$10000)-LOOKUP(1,0/(B190='1-12月公积金'!$B$3:$B$10000),'1-12月公积金'!$O$3:$O$10000))*{0.03,0.1,0.2,0.25,0.3,0.35,0.45}-{0,2520,16920,31920,52920,85920,181920},0),2)</f>
        <v>0</v>
      </c>
      <c r="G190" s="69">
        <f t="shared" si="15"/>
        <v>-100</v>
      </c>
      <c r="H190" s="69">
        <f>ROUND(VLOOKUP(B190,'1-12月应发工资'!$B$3:$O$10000,MONTH($L$4)+1,0),2)</f>
        <v>5200.12</v>
      </c>
      <c r="I190" s="69">
        <f>ROUND(VLOOKUP(B190,'1-12月社保'!B187:N10184,MONTH($L$4)+1,0),2)</f>
        <v>0</v>
      </c>
      <c r="J190" s="69">
        <f>ROUND(VLOOKUP(B190,'1-12月公积金'!B187:N10184,MONTH($L$4)+1,0),2)</f>
        <v>0</v>
      </c>
      <c r="K190" s="69">
        <f t="shared" si="16"/>
        <v>0</v>
      </c>
      <c r="L190" s="72">
        <f t="shared" si="17"/>
        <v>5200.12</v>
      </c>
    </row>
    <row r="191" spans="1:12">
      <c r="A191" s="2">
        <v>186</v>
      </c>
      <c r="B191" s="9" t="s">
        <v>215</v>
      </c>
      <c r="C191" s="68">
        <f>ROUND(LOOKUP(1,0/(B191='1-12月应发工资'!$B$3:$B$9999),'1-12月应发工资'!$P$3:$P$9999),2)</f>
        <v>5303.12</v>
      </c>
      <c r="D191" s="68">
        <f>LOOKUP(1,0/(B191=扣除项目!$B$10:$B$10001),扣除项目!$Z$10:$Z$10001)</f>
        <v>10000</v>
      </c>
      <c r="E191" s="69">
        <f>ROUND(LOOKUP(1,0/(B191='1-12月预交个税'!$B$3:$B$10000),'1-12月预交个税'!$O$3:$O$10000),2)</f>
        <v>101</v>
      </c>
      <c r="F191" s="69">
        <f>ROUND(MAX((C191-D191-LOOKUP(1,0/(B191='1-12月社保'!$B$3:$B$10000),'1-12月社保'!$O$3:$O$10000)-LOOKUP(1,0/(B191='1-12月公积金'!$B$3:$B$10000),'1-12月公积金'!$O$3:$O$10000))*{0.03,0.1,0.2,0.25,0.3,0.35,0.45}-{0,2520,16920,31920,52920,85920,181920},0),2)</f>
        <v>0</v>
      </c>
      <c r="G191" s="69">
        <f t="shared" si="15"/>
        <v>-101</v>
      </c>
      <c r="H191" s="69">
        <f>ROUND(VLOOKUP(B191,'1-12月应发工资'!$B$3:$O$10000,MONTH($L$4)+1,0),2)</f>
        <v>5202.12</v>
      </c>
      <c r="I191" s="69">
        <f>ROUND(VLOOKUP(B191,'1-12月社保'!B188:N10185,MONTH($L$4)+1,0),2)</f>
        <v>0</v>
      </c>
      <c r="J191" s="69">
        <f>ROUND(VLOOKUP(B191,'1-12月公积金'!B188:N10185,MONTH($L$4)+1,0),2)</f>
        <v>0</v>
      </c>
      <c r="K191" s="69">
        <f t="shared" si="16"/>
        <v>0</v>
      </c>
      <c r="L191" s="72">
        <f t="shared" si="17"/>
        <v>5202.12</v>
      </c>
    </row>
    <row r="192" spans="1:12">
      <c r="A192" s="2">
        <v>187</v>
      </c>
      <c r="B192" s="9" t="s">
        <v>216</v>
      </c>
      <c r="C192" s="68">
        <f>ROUND(LOOKUP(1,0/(B192='1-12月应发工资'!$B$3:$B$9999),'1-12月应发工资'!$P$3:$P$9999),2)</f>
        <v>5306.12</v>
      </c>
      <c r="D192" s="68">
        <f>LOOKUP(1,0/(B192=扣除项目!$B$10:$B$10001),扣除项目!$Z$10:$Z$10001)</f>
        <v>10000</v>
      </c>
      <c r="E192" s="69">
        <f>ROUND(LOOKUP(1,0/(B192='1-12月预交个税'!$B$3:$B$10000),'1-12月预交个税'!$O$3:$O$10000),2)</f>
        <v>102</v>
      </c>
      <c r="F192" s="69">
        <f>ROUND(MAX((C192-D192-LOOKUP(1,0/(B192='1-12月社保'!$B$3:$B$10000),'1-12月社保'!$O$3:$O$10000)-LOOKUP(1,0/(B192='1-12月公积金'!$B$3:$B$10000),'1-12月公积金'!$O$3:$O$10000))*{0.03,0.1,0.2,0.25,0.3,0.35,0.45}-{0,2520,16920,31920,52920,85920,181920},0),2)</f>
        <v>0</v>
      </c>
      <c r="G192" s="69">
        <f t="shared" si="15"/>
        <v>-102</v>
      </c>
      <c r="H192" s="69">
        <f>ROUND(VLOOKUP(B192,'1-12月应发工资'!$B$3:$O$10000,MONTH($L$4)+1,0),2)</f>
        <v>5204.12</v>
      </c>
      <c r="I192" s="69">
        <f>ROUND(VLOOKUP(B192,'1-12月社保'!B189:N10186,MONTH($L$4)+1,0),2)</f>
        <v>0</v>
      </c>
      <c r="J192" s="69">
        <f>ROUND(VLOOKUP(B192,'1-12月公积金'!B189:N10186,MONTH($L$4)+1,0),2)</f>
        <v>0</v>
      </c>
      <c r="K192" s="69">
        <f t="shared" si="16"/>
        <v>0</v>
      </c>
      <c r="L192" s="72">
        <f t="shared" si="17"/>
        <v>5204.12</v>
      </c>
    </row>
    <row r="193" spans="1:12">
      <c r="A193" s="2">
        <v>188</v>
      </c>
      <c r="B193" s="9" t="s">
        <v>217</v>
      </c>
      <c r="C193" s="68">
        <f>ROUND(LOOKUP(1,0/(B193='1-12月应发工资'!$B$3:$B$9999),'1-12月应发工资'!$P$3:$P$9999),2)</f>
        <v>5309.12</v>
      </c>
      <c r="D193" s="68">
        <f>LOOKUP(1,0/(B193=扣除项目!$B$10:$B$10001),扣除项目!$Z$10:$Z$10001)</f>
        <v>10000</v>
      </c>
      <c r="E193" s="69">
        <f>ROUND(LOOKUP(1,0/(B193='1-12月预交个税'!$B$3:$B$10000),'1-12月预交个税'!$O$3:$O$10000),2)</f>
        <v>103</v>
      </c>
      <c r="F193" s="69">
        <f>ROUND(MAX((C193-D193-LOOKUP(1,0/(B193='1-12月社保'!$B$3:$B$10000),'1-12月社保'!$O$3:$O$10000)-LOOKUP(1,0/(B193='1-12月公积金'!$B$3:$B$10000),'1-12月公积金'!$O$3:$O$10000))*{0.03,0.1,0.2,0.25,0.3,0.35,0.45}-{0,2520,16920,31920,52920,85920,181920},0),2)</f>
        <v>0</v>
      </c>
      <c r="G193" s="69">
        <f t="shared" si="15"/>
        <v>-103</v>
      </c>
      <c r="H193" s="69">
        <f>ROUND(VLOOKUP(B193,'1-12月应发工资'!$B$3:$O$10000,MONTH($L$4)+1,0),2)</f>
        <v>5206.12</v>
      </c>
      <c r="I193" s="69">
        <f>ROUND(VLOOKUP(B193,'1-12月社保'!B190:N10187,MONTH($L$4)+1,0),2)</f>
        <v>0</v>
      </c>
      <c r="J193" s="69">
        <f>ROUND(VLOOKUP(B193,'1-12月公积金'!B190:N10187,MONTH($L$4)+1,0),2)</f>
        <v>0</v>
      </c>
      <c r="K193" s="69">
        <f t="shared" si="16"/>
        <v>0</v>
      </c>
      <c r="L193" s="72">
        <f t="shared" si="17"/>
        <v>5206.12</v>
      </c>
    </row>
    <row r="194" spans="1:12">
      <c r="A194" s="2">
        <v>189</v>
      </c>
      <c r="B194" s="7" t="s">
        <v>218</v>
      </c>
      <c r="C194" s="68">
        <f>ROUND(LOOKUP(1,0/(B194='1-12月应发工资'!$B$3:$B$9999),'1-12月应发工资'!$P$3:$P$9999),2)</f>
        <v>5312.12</v>
      </c>
      <c r="D194" s="68">
        <f>LOOKUP(1,0/(B194=扣除项目!$B$10:$B$10001),扣除项目!$Z$10:$Z$10001)</f>
        <v>10000</v>
      </c>
      <c r="E194" s="69">
        <f>ROUND(LOOKUP(1,0/(B194='1-12月预交个税'!$B$3:$B$10000),'1-12月预交个税'!$O$3:$O$10000),2)</f>
        <v>104</v>
      </c>
      <c r="F194" s="69">
        <f>ROUND(MAX((C194-D194-LOOKUP(1,0/(B194='1-12月社保'!$B$3:$B$10000),'1-12月社保'!$O$3:$O$10000)-LOOKUP(1,0/(B194='1-12月公积金'!$B$3:$B$10000),'1-12月公积金'!$O$3:$O$10000))*{0.03,0.1,0.2,0.25,0.3,0.35,0.45}-{0,2520,16920,31920,52920,85920,181920},0),2)</f>
        <v>0</v>
      </c>
      <c r="G194" s="69">
        <f t="shared" si="15"/>
        <v>-104</v>
      </c>
      <c r="H194" s="69">
        <f>ROUND(VLOOKUP(B194,'1-12月应发工资'!$B$3:$O$10000,MONTH($L$4)+1,0),2)</f>
        <v>5208.12</v>
      </c>
      <c r="I194" s="69">
        <f>ROUND(VLOOKUP(B194,'1-12月社保'!B191:N10188,MONTH($L$4)+1,0),2)</f>
        <v>0</v>
      </c>
      <c r="J194" s="69">
        <f>ROUND(VLOOKUP(B194,'1-12月公积金'!B191:N10188,MONTH($L$4)+1,0),2)</f>
        <v>0</v>
      </c>
      <c r="K194" s="69">
        <f t="shared" si="16"/>
        <v>0</v>
      </c>
      <c r="L194" s="72">
        <f t="shared" si="17"/>
        <v>5208.12</v>
      </c>
    </row>
    <row r="195" spans="1:12">
      <c r="A195" s="2">
        <v>190</v>
      </c>
      <c r="B195" s="9" t="s">
        <v>219</v>
      </c>
      <c r="C195" s="68">
        <f>ROUND(LOOKUP(1,0/(B195='1-12月应发工资'!$B$3:$B$9999),'1-12月应发工资'!$P$3:$P$9999),2)</f>
        <v>5315.12</v>
      </c>
      <c r="D195" s="68">
        <f>LOOKUP(1,0/(B195=扣除项目!$B$10:$B$10001),扣除项目!$Z$10:$Z$10001)</f>
        <v>10000</v>
      </c>
      <c r="E195" s="69">
        <f>ROUND(LOOKUP(1,0/(B195='1-12月预交个税'!$B$3:$B$10000),'1-12月预交个税'!$O$3:$O$10000),2)</f>
        <v>105</v>
      </c>
      <c r="F195" s="69">
        <f>ROUND(MAX((C195-D195-LOOKUP(1,0/(B195='1-12月社保'!$B$3:$B$10000),'1-12月社保'!$O$3:$O$10000)-LOOKUP(1,0/(B195='1-12月公积金'!$B$3:$B$10000),'1-12月公积金'!$O$3:$O$10000))*{0.03,0.1,0.2,0.25,0.3,0.35,0.45}-{0,2520,16920,31920,52920,85920,181920},0),2)</f>
        <v>0</v>
      </c>
      <c r="G195" s="69">
        <f t="shared" si="15"/>
        <v>-105</v>
      </c>
      <c r="H195" s="69">
        <f>ROUND(VLOOKUP(B195,'1-12月应发工资'!$B$3:$O$10000,MONTH($L$4)+1,0),2)</f>
        <v>5210.12</v>
      </c>
      <c r="I195" s="69">
        <f>ROUND(VLOOKUP(B195,'1-12月社保'!B192:N10189,MONTH($L$4)+1,0),2)</f>
        <v>0</v>
      </c>
      <c r="J195" s="69">
        <f>ROUND(VLOOKUP(B195,'1-12月公积金'!B192:N10189,MONTH($L$4)+1,0),2)</f>
        <v>0</v>
      </c>
      <c r="K195" s="69">
        <f t="shared" si="16"/>
        <v>0</v>
      </c>
      <c r="L195" s="72">
        <f t="shared" si="17"/>
        <v>5210.12</v>
      </c>
    </row>
    <row r="196" spans="1:12">
      <c r="A196" s="2">
        <v>191</v>
      </c>
      <c r="B196" s="9" t="s">
        <v>220</v>
      </c>
      <c r="C196" s="68">
        <f>ROUND(LOOKUP(1,0/(B196='1-12月应发工资'!$B$3:$B$9999),'1-12月应发工资'!$P$3:$P$9999),2)</f>
        <v>5318.12</v>
      </c>
      <c r="D196" s="68">
        <f>LOOKUP(1,0/(B196=扣除项目!$B$10:$B$10001),扣除项目!$Z$10:$Z$10001)</f>
        <v>10000</v>
      </c>
      <c r="E196" s="69">
        <f>ROUND(LOOKUP(1,0/(B196='1-12月预交个税'!$B$3:$B$10000),'1-12月预交个税'!$O$3:$O$10000),2)</f>
        <v>106</v>
      </c>
      <c r="F196" s="69">
        <f>ROUND(MAX((C196-D196-LOOKUP(1,0/(B196='1-12月社保'!$B$3:$B$10000),'1-12月社保'!$O$3:$O$10000)-LOOKUP(1,0/(B196='1-12月公积金'!$B$3:$B$10000),'1-12月公积金'!$O$3:$O$10000))*{0.03,0.1,0.2,0.25,0.3,0.35,0.45}-{0,2520,16920,31920,52920,85920,181920},0),2)</f>
        <v>0</v>
      </c>
      <c r="G196" s="69">
        <f t="shared" si="15"/>
        <v>-106</v>
      </c>
      <c r="H196" s="69">
        <f>ROUND(VLOOKUP(B196,'1-12月应发工资'!$B$3:$O$10000,MONTH($L$4)+1,0),2)</f>
        <v>5212.12</v>
      </c>
      <c r="I196" s="69">
        <f>ROUND(VLOOKUP(B196,'1-12月社保'!B193:N10190,MONTH($L$4)+1,0),2)</f>
        <v>0</v>
      </c>
      <c r="J196" s="69">
        <f>ROUND(VLOOKUP(B196,'1-12月公积金'!B193:N10190,MONTH($L$4)+1,0),2)</f>
        <v>0</v>
      </c>
      <c r="K196" s="69">
        <f t="shared" si="16"/>
        <v>0</v>
      </c>
      <c r="L196" s="72">
        <f t="shared" si="17"/>
        <v>5212.12</v>
      </c>
    </row>
    <row r="197" spans="1:12">
      <c r="A197" s="2">
        <v>192</v>
      </c>
      <c r="B197" s="9" t="s">
        <v>221</v>
      </c>
      <c r="C197" s="68">
        <f>ROUND(LOOKUP(1,0/(B197='1-12月应发工资'!$B$3:$B$9999),'1-12月应发工资'!$P$3:$P$9999),2)</f>
        <v>5321.12</v>
      </c>
      <c r="D197" s="68">
        <f>LOOKUP(1,0/(B197=扣除项目!$B$10:$B$10001),扣除项目!$Z$10:$Z$10001)</f>
        <v>10000</v>
      </c>
      <c r="E197" s="69">
        <f>ROUND(LOOKUP(1,0/(B197='1-12月预交个税'!$B$3:$B$10000),'1-12月预交个税'!$O$3:$O$10000),2)</f>
        <v>107</v>
      </c>
      <c r="F197" s="69">
        <f>ROUND(MAX((C197-D197-LOOKUP(1,0/(B197='1-12月社保'!$B$3:$B$10000),'1-12月社保'!$O$3:$O$10000)-LOOKUP(1,0/(B197='1-12月公积金'!$B$3:$B$10000),'1-12月公积金'!$O$3:$O$10000))*{0.03,0.1,0.2,0.25,0.3,0.35,0.45}-{0,2520,16920,31920,52920,85920,181920},0),2)</f>
        <v>0</v>
      </c>
      <c r="G197" s="69">
        <f t="shared" si="15"/>
        <v>-107</v>
      </c>
      <c r="H197" s="69">
        <f>ROUND(VLOOKUP(B197,'1-12月应发工资'!$B$3:$O$10000,MONTH($L$4)+1,0),2)</f>
        <v>5214.12</v>
      </c>
      <c r="I197" s="69">
        <f>ROUND(VLOOKUP(B197,'1-12月社保'!B194:N10191,MONTH($L$4)+1,0),2)</f>
        <v>0</v>
      </c>
      <c r="J197" s="69">
        <f>ROUND(VLOOKUP(B197,'1-12月公积金'!B194:N10191,MONTH($L$4)+1,0),2)</f>
        <v>0</v>
      </c>
      <c r="K197" s="69">
        <f t="shared" si="16"/>
        <v>0</v>
      </c>
      <c r="L197" s="72">
        <f t="shared" si="17"/>
        <v>5214.12</v>
      </c>
    </row>
    <row r="198" spans="1:12">
      <c r="A198" s="2">
        <v>193</v>
      </c>
      <c r="B198" s="7" t="s">
        <v>222</v>
      </c>
      <c r="C198" s="68">
        <f>ROUND(LOOKUP(1,0/(B198='1-12月应发工资'!$B$3:$B$9999),'1-12月应发工资'!$P$3:$P$9999),2)</f>
        <v>5324.12</v>
      </c>
      <c r="D198" s="68">
        <f>LOOKUP(1,0/(B198=扣除项目!$B$10:$B$10001),扣除项目!$Z$10:$Z$10001)</f>
        <v>10000</v>
      </c>
      <c r="E198" s="69">
        <f>ROUND(LOOKUP(1,0/(B198='1-12月预交个税'!$B$3:$B$10000),'1-12月预交个税'!$O$3:$O$10000),2)</f>
        <v>108</v>
      </c>
      <c r="F198" s="69">
        <f>ROUND(MAX((C198-D198-LOOKUP(1,0/(B198='1-12月社保'!$B$3:$B$10000),'1-12月社保'!$O$3:$O$10000)-LOOKUP(1,0/(B198='1-12月公积金'!$B$3:$B$10000),'1-12月公积金'!$O$3:$O$10000))*{0.03,0.1,0.2,0.25,0.3,0.35,0.45}-{0,2520,16920,31920,52920,85920,181920},0),2)</f>
        <v>0</v>
      </c>
      <c r="G198" s="69">
        <f t="shared" si="15"/>
        <v>-108</v>
      </c>
      <c r="H198" s="69">
        <f>ROUND(VLOOKUP(B198,'1-12月应发工资'!$B$3:$O$10000,MONTH($L$4)+1,0),2)</f>
        <v>5216.12</v>
      </c>
      <c r="I198" s="69">
        <f>ROUND(VLOOKUP(B198,'1-12月社保'!B195:N10192,MONTH($L$4)+1,0),2)</f>
        <v>0</v>
      </c>
      <c r="J198" s="69">
        <f>ROUND(VLOOKUP(B198,'1-12月公积金'!B195:N10192,MONTH($L$4)+1,0),2)</f>
        <v>0</v>
      </c>
      <c r="K198" s="69">
        <f t="shared" si="16"/>
        <v>0</v>
      </c>
      <c r="L198" s="72">
        <f t="shared" si="17"/>
        <v>5216.12</v>
      </c>
    </row>
    <row r="199" spans="1:12">
      <c r="A199" s="2">
        <v>194</v>
      </c>
      <c r="B199" s="9" t="s">
        <v>223</v>
      </c>
      <c r="C199" s="68">
        <f>ROUND(LOOKUP(1,0/(B199='1-12月应发工资'!$B$3:$B$9999),'1-12月应发工资'!$P$3:$P$9999),2)</f>
        <v>5327.12</v>
      </c>
      <c r="D199" s="68">
        <f>LOOKUP(1,0/(B199=扣除项目!$B$10:$B$10001),扣除项目!$Z$10:$Z$10001)</f>
        <v>10000</v>
      </c>
      <c r="E199" s="69">
        <f>ROUND(LOOKUP(1,0/(B199='1-12月预交个税'!$B$3:$B$10000),'1-12月预交个税'!$O$3:$O$10000),2)</f>
        <v>109</v>
      </c>
      <c r="F199" s="69">
        <f>ROUND(MAX((C199-D199-LOOKUP(1,0/(B199='1-12月社保'!$B$3:$B$10000),'1-12月社保'!$O$3:$O$10000)-LOOKUP(1,0/(B199='1-12月公积金'!$B$3:$B$10000),'1-12月公积金'!$O$3:$O$10000))*{0.03,0.1,0.2,0.25,0.3,0.35,0.45}-{0,2520,16920,31920,52920,85920,181920},0),2)</f>
        <v>0</v>
      </c>
      <c r="G199" s="69">
        <f t="shared" si="15"/>
        <v>-109</v>
      </c>
      <c r="H199" s="69">
        <f>ROUND(VLOOKUP(B199,'1-12月应发工资'!$B$3:$O$10000,MONTH($L$4)+1,0),2)</f>
        <v>5218.12</v>
      </c>
      <c r="I199" s="69">
        <f>ROUND(VLOOKUP(B199,'1-12月社保'!B196:N10193,MONTH($L$4)+1,0),2)</f>
        <v>0</v>
      </c>
      <c r="J199" s="69">
        <f>ROUND(VLOOKUP(B199,'1-12月公积金'!B196:N10193,MONTH($L$4)+1,0),2)</f>
        <v>0</v>
      </c>
      <c r="K199" s="69">
        <f t="shared" si="16"/>
        <v>0</v>
      </c>
      <c r="L199" s="72">
        <f t="shared" si="17"/>
        <v>5218.12</v>
      </c>
    </row>
    <row r="200" spans="1:12">
      <c r="A200" s="2">
        <v>195</v>
      </c>
      <c r="B200" s="9" t="s">
        <v>224</v>
      </c>
      <c r="C200" s="68">
        <f>ROUND(LOOKUP(1,0/(B200='1-12月应发工资'!$B$3:$B$9999),'1-12月应发工资'!$P$3:$P$9999),2)</f>
        <v>5330.12</v>
      </c>
      <c r="D200" s="68">
        <f>LOOKUP(1,0/(B200=扣除项目!$B$10:$B$10001),扣除项目!$Z$10:$Z$10001)</f>
        <v>10000</v>
      </c>
      <c r="E200" s="69">
        <f>ROUND(LOOKUP(1,0/(B200='1-12月预交个税'!$B$3:$B$10000),'1-12月预交个税'!$O$3:$O$10000),2)</f>
        <v>110</v>
      </c>
      <c r="F200" s="69">
        <f>ROUND(MAX((C200-D200-LOOKUP(1,0/(B200='1-12月社保'!$B$3:$B$10000),'1-12月社保'!$O$3:$O$10000)-LOOKUP(1,0/(B200='1-12月公积金'!$B$3:$B$10000),'1-12月公积金'!$O$3:$O$10000))*{0.03,0.1,0.2,0.25,0.3,0.35,0.45}-{0,2520,16920,31920,52920,85920,181920},0),2)</f>
        <v>0</v>
      </c>
      <c r="G200" s="69">
        <f t="shared" si="15"/>
        <v>-110</v>
      </c>
      <c r="H200" s="69">
        <f>ROUND(VLOOKUP(B200,'1-12月应发工资'!$B$3:$O$10000,MONTH($L$4)+1,0),2)</f>
        <v>5220.12</v>
      </c>
      <c r="I200" s="69">
        <f>ROUND(VLOOKUP(B200,'1-12月社保'!B197:N10194,MONTH($L$4)+1,0),2)</f>
        <v>0</v>
      </c>
      <c r="J200" s="69">
        <f>ROUND(VLOOKUP(B200,'1-12月公积金'!B197:N10194,MONTH($L$4)+1,0),2)</f>
        <v>0</v>
      </c>
      <c r="K200" s="69">
        <f t="shared" si="16"/>
        <v>0</v>
      </c>
      <c r="L200" s="72">
        <f t="shared" si="17"/>
        <v>5220.12</v>
      </c>
    </row>
    <row r="201" spans="1:12">
      <c r="A201" s="2">
        <v>196</v>
      </c>
      <c r="B201" s="9" t="s">
        <v>225</v>
      </c>
      <c r="C201" s="68">
        <f>ROUND(LOOKUP(1,0/(B201='1-12月应发工资'!$B$3:$B$9999),'1-12月应发工资'!$P$3:$P$9999),2)</f>
        <v>5333.12</v>
      </c>
      <c r="D201" s="68">
        <f>LOOKUP(1,0/(B201=扣除项目!$B$10:$B$10001),扣除项目!$Z$10:$Z$10001)</f>
        <v>10000</v>
      </c>
      <c r="E201" s="69">
        <f>ROUND(LOOKUP(1,0/(B201='1-12月预交个税'!$B$3:$B$10000),'1-12月预交个税'!$O$3:$O$10000),2)</f>
        <v>111</v>
      </c>
      <c r="F201" s="69">
        <f>ROUND(MAX((C201-D201-LOOKUP(1,0/(B201='1-12月社保'!$B$3:$B$10000),'1-12月社保'!$O$3:$O$10000)-LOOKUP(1,0/(B201='1-12月公积金'!$B$3:$B$10000),'1-12月公积金'!$O$3:$O$10000))*{0.03,0.1,0.2,0.25,0.3,0.35,0.45}-{0,2520,16920,31920,52920,85920,181920},0),2)</f>
        <v>0</v>
      </c>
      <c r="G201" s="69">
        <f t="shared" si="15"/>
        <v>-111</v>
      </c>
      <c r="H201" s="69">
        <f>ROUND(VLOOKUP(B201,'1-12月应发工资'!$B$3:$O$10000,MONTH($L$4)+1,0),2)</f>
        <v>5222.12</v>
      </c>
      <c r="I201" s="69">
        <f>ROUND(VLOOKUP(B201,'1-12月社保'!B198:N10195,MONTH($L$4)+1,0),2)</f>
        <v>0</v>
      </c>
      <c r="J201" s="69">
        <f>ROUND(VLOOKUP(B201,'1-12月公积金'!B198:N10195,MONTH($L$4)+1,0),2)</f>
        <v>0</v>
      </c>
      <c r="K201" s="69">
        <f t="shared" si="16"/>
        <v>0</v>
      </c>
      <c r="L201" s="72">
        <f t="shared" si="17"/>
        <v>5222.12</v>
      </c>
    </row>
    <row r="202" spans="1:12">
      <c r="A202" s="2">
        <v>197</v>
      </c>
      <c r="B202" s="7" t="s">
        <v>226</v>
      </c>
      <c r="C202" s="68">
        <f>ROUND(LOOKUP(1,0/(B202='1-12月应发工资'!$B$3:$B$9999),'1-12月应发工资'!$P$3:$P$9999),2)</f>
        <v>5336.12</v>
      </c>
      <c r="D202" s="68">
        <f>LOOKUP(1,0/(B202=扣除项目!$B$10:$B$10001),扣除项目!$Z$10:$Z$10001)</f>
        <v>10000</v>
      </c>
      <c r="E202" s="69">
        <f>ROUND(LOOKUP(1,0/(B202='1-12月预交个税'!$B$3:$B$10000),'1-12月预交个税'!$O$3:$O$10000),2)</f>
        <v>112</v>
      </c>
      <c r="F202" s="69">
        <f>ROUND(MAX((C202-D202-LOOKUP(1,0/(B202='1-12月社保'!$B$3:$B$10000),'1-12月社保'!$O$3:$O$10000)-LOOKUP(1,0/(B202='1-12月公积金'!$B$3:$B$10000),'1-12月公积金'!$O$3:$O$10000))*{0.03,0.1,0.2,0.25,0.3,0.35,0.45}-{0,2520,16920,31920,52920,85920,181920},0),2)</f>
        <v>0</v>
      </c>
      <c r="G202" s="69">
        <f t="shared" si="15"/>
        <v>-112</v>
      </c>
      <c r="H202" s="69">
        <f>ROUND(VLOOKUP(B202,'1-12月应发工资'!$B$3:$O$10000,MONTH($L$4)+1,0),2)</f>
        <v>5224.12</v>
      </c>
      <c r="I202" s="69">
        <f>ROUND(VLOOKUP(B202,'1-12月社保'!B199:N10196,MONTH($L$4)+1,0),2)</f>
        <v>0</v>
      </c>
      <c r="J202" s="69">
        <f>ROUND(VLOOKUP(B202,'1-12月公积金'!B199:N10196,MONTH($L$4)+1,0),2)</f>
        <v>0</v>
      </c>
      <c r="K202" s="69">
        <f t="shared" si="16"/>
        <v>0</v>
      </c>
      <c r="L202" s="72">
        <f t="shared" si="17"/>
        <v>5224.12</v>
      </c>
    </row>
    <row r="203" spans="1:12">
      <c r="A203" s="2">
        <v>198</v>
      </c>
      <c r="B203" s="9" t="s">
        <v>227</v>
      </c>
      <c r="C203" s="68">
        <f>ROUND(LOOKUP(1,0/(B203='1-12月应发工资'!$B$3:$B$9999),'1-12月应发工资'!$P$3:$P$9999),2)</f>
        <v>5339.12</v>
      </c>
      <c r="D203" s="68">
        <f>LOOKUP(1,0/(B203=扣除项目!$B$10:$B$10001),扣除项目!$Z$10:$Z$10001)</f>
        <v>10000</v>
      </c>
      <c r="E203" s="69">
        <f>ROUND(LOOKUP(1,0/(B203='1-12月预交个税'!$B$3:$B$10000),'1-12月预交个税'!$O$3:$O$10000),2)</f>
        <v>113</v>
      </c>
      <c r="F203" s="69">
        <f>ROUND(MAX((C203-D203-LOOKUP(1,0/(B203='1-12月社保'!$B$3:$B$10000),'1-12月社保'!$O$3:$O$10000)-LOOKUP(1,0/(B203='1-12月公积金'!$B$3:$B$10000),'1-12月公积金'!$O$3:$O$10000))*{0.03,0.1,0.2,0.25,0.3,0.35,0.45}-{0,2520,16920,31920,52920,85920,181920},0),2)</f>
        <v>0</v>
      </c>
      <c r="G203" s="69">
        <f t="shared" si="15"/>
        <v>-113</v>
      </c>
      <c r="H203" s="69">
        <f>ROUND(VLOOKUP(B203,'1-12月应发工资'!$B$3:$O$10000,MONTH($L$4)+1,0),2)</f>
        <v>5226.12</v>
      </c>
      <c r="I203" s="69">
        <f>ROUND(VLOOKUP(B203,'1-12月社保'!B200:N10197,MONTH($L$4)+1,0),2)</f>
        <v>0</v>
      </c>
      <c r="J203" s="69">
        <f>ROUND(VLOOKUP(B203,'1-12月公积金'!B200:N10197,MONTH($L$4)+1,0),2)</f>
        <v>0</v>
      </c>
      <c r="K203" s="69">
        <f t="shared" si="16"/>
        <v>0</v>
      </c>
      <c r="L203" s="72">
        <f t="shared" si="17"/>
        <v>5226.12</v>
      </c>
    </row>
    <row r="204" spans="1:12">
      <c r="A204" s="2">
        <v>199</v>
      </c>
      <c r="B204" s="9" t="s">
        <v>228</v>
      </c>
      <c r="C204" s="68">
        <f>ROUND(LOOKUP(1,0/(B204='1-12月应发工资'!$B$3:$B$9999),'1-12月应发工资'!$P$3:$P$9999),2)</f>
        <v>5342.12</v>
      </c>
      <c r="D204" s="68">
        <f>LOOKUP(1,0/(B204=扣除项目!$B$10:$B$10001),扣除项目!$Z$10:$Z$10001)</f>
        <v>10000</v>
      </c>
      <c r="E204" s="69">
        <f>ROUND(LOOKUP(1,0/(B204='1-12月预交个税'!$B$3:$B$10000),'1-12月预交个税'!$O$3:$O$10000),2)</f>
        <v>114</v>
      </c>
      <c r="F204" s="69">
        <f>ROUND(MAX((C204-D204-LOOKUP(1,0/(B204='1-12月社保'!$B$3:$B$10000),'1-12月社保'!$O$3:$O$10000)-LOOKUP(1,0/(B204='1-12月公积金'!$B$3:$B$10000),'1-12月公积金'!$O$3:$O$10000))*{0.03,0.1,0.2,0.25,0.3,0.35,0.45}-{0,2520,16920,31920,52920,85920,181920},0),2)</f>
        <v>0</v>
      </c>
      <c r="G204" s="69">
        <f t="shared" si="15"/>
        <v>-114</v>
      </c>
      <c r="H204" s="69">
        <f>ROUND(VLOOKUP(B204,'1-12月应发工资'!$B$3:$O$10000,MONTH($L$4)+1,0),2)</f>
        <v>5228.12</v>
      </c>
      <c r="I204" s="69">
        <f>ROUND(VLOOKUP(B204,'1-12月社保'!B201:N10198,MONTH($L$4)+1,0),2)</f>
        <v>0</v>
      </c>
      <c r="J204" s="69">
        <f>ROUND(VLOOKUP(B204,'1-12月公积金'!B201:N10198,MONTH($L$4)+1,0),2)</f>
        <v>0</v>
      </c>
      <c r="K204" s="69">
        <f t="shared" si="16"/>
        <v>0</v>
      </c>
      <c r="L204" s="72">
        <f t="shared" si="17"/>
        <v>5228.12</v>
      </c>
    </row>
    <row r="205" spans="1:12">
      <c r="A205" s="2">
        <v>200</v>
      </c>
      <c r="B205" s="9" t="s">
        <v>229</v>
      </c>
      <c r="C205" s="68">
        <f>ROUND(LOOKUP(1,0/(B205='1-12月应发工资'!$B$3:$B$9999),'1-12月应发工资'!$P$3:$P$9999),2)</f>
        <v>5345.12</v>
      </c>
      <c r="D205" s="68">
        <f>LOOKUP(1,0/(B205=扣除项目!$B$10:$B$10001),扣除项目!$Z$10:$Z$10001)</f>
        <v>10000</v>
      </c>
      <c r="E205" s="69">
        <f>ROUND(LOOKUP(1,0/(B205='1-12月预交个税'!$B$3:$B$10000),'1-12月预交个税'!$O$3:$O$10000),2)</f>
        <v>115</v>
      </c>
      <c r="F205" s="69">
        <f>ROUND(MAX((C205-D205-LOOKUP(1,0/(B205='1-12月社保'!$B$3:$B$10000),'1-12月社保'!$O$3:$O$10000)-LOOKUP(1,0/(B205='1-12月公积金'!$B$3:$B$10000),'1-12月公积金'!$O$3:$O$10000))*{0.03,0.1,0.2,0.25,0.3,0.35,0.45}-{0,2520,16920,31920,52920,85920,181920},0),2)</f>
        <v>0</v>
      </c>
      <c r="G205" s="69">
        <f t="shared" si="15"/>
        <v>-115</v>
      </c>
      <c r="H205" s="69">
        <f>ROUND(VLOOKUP(B205,'1-12月应发工资'!$B$3:$O$10000,MONTH($L$4)+1,0),2)</f>
        <v>5230.12</v>
      </c>
      <c r="I205" s="69">
        <f>ROUND(VLOOKUP(B205,'1-12月社保'!B202:N10199,MONTH($L$4)+1,0),2)</f>
        <v>0</v>
      </c>
      <c r="J205" s="69">
        <f>ROUND(VLOOKUP(B205,'1-12月公积金'!B202:N10199,MONTH($L$4)+1,0),2)</f>
        <v>0</v>
      </c>
      <c r="K205" s="69">
        <f t="shared" si="16"/>
        <v>0</v>
      </c>
      <c r="L205" s="72">
        <f t="shared" si="17"/>
        <v>5230.12</v>
      </c>
    </row>
  </sheetData>
  <mergeCells count="1">
    <mergeCell ref="A1:L1"/>
  </mergeCells>
  <pageMargins left="0.699305555555556" right="0.699305555555556" top="0.75" bottom="0.75" header="0.3" footer="0.3"/>
  <pageSetup paperSize="9" orientation="portrait"/>
  <headerFooter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A218"/>
  <sheetViews>
    <sheetView tabSelected="1" workbookViewId="0">
      <pane xSplit="2" ySplit="9" topLeftCell="C10" activePane="bottomRight" state="frozen"/>
      <selection/>
      <selection pane="topRight"/>
      <selection pane="bottomLeft"/>
      <selection pane="bottomRight" activeCell="T18" sqref="T18"/>
    </sheetView>
  </sheetViews>
  <sheetFormatPr defaultColWidth="9" defaultRowHeight="14.25"/>
  <cols>
    <col min="1" max="1" width="4.875" style="20" customWidth="1"/>
    <col min="2" max="2" width="7.375" style="21" customWidth="1"/>
    <col min="3" max="3" width="8.375" style="22" customWidth="1"/>
    <col min="4" max="4" width="6.875" style="23" customWidth="1"/>
    <col min="5" max="5" width="7.5" style="23" customWidth="1"/>
    <col min="6" max="7" width="10.375" style="24" customWidth="1"/>
    <col min="8" max="8" width="10.375" style="25" customWidth="1"/>
    <col min="9" max="9" width="10.375" style="25" hidden="1" customWidth="1"/>
    <col min="10" max="10" width="8.875" style="24" customWidth="1"/>
    <col min="11" max="11" width="9.625" style="24" customWidth="1"/>
    <col min="12" max="12" width="8.875" style="25" customWidth="1"/>
    <col min="13" max="13" width="8.875" style="25" hidden="1" customWidth="1"/>
    <col min="14" max="14" width="9.375" style="24" customWidth="1"/>
    <col min="15" max="15" width="10.375" style="24" customWidth="1"/>
    <col min="16" max="16" width="10.375" style="25" customWidth="1"/>
    <col min="17" max="17" width="10.375" style="25" hidden="1" customWidth="1"/>
    <col min="18" max="18" width="9.375" style="24" customWidth="1"/>
    <col min="19" max="19" width="9.5" style="24" customWidth="1"/>
    <col min="20" max="20" width="10.375" style="25" customWidth="1"/>
    <col min="21" max="21" width="10.375" style="25" hidden="1" customWidth="1"/>
    <col min="22" max="22" width="9.375" style="24" customWidth="1"/>
    <col min="23" max="23" width="11.5" style="24" customWidth="1"/>
    <col min="24" max="24" width="8.875" style="25" customWidth="1"/>
    <col min="25" max="25" width="10.375" style="25" hidden="1" customWidth="1"/>
    <col min="26" max="26" width="12.125" style="24" customWidth="1"/>
    <col min="27" max="27" width="9.375" style="10" customWidth="1"/>
    <col min="28" max="16384" width="9" style="10"/>
  </cols>
  <sheetData>
    <row r="1" ht="18.75" spans="1:26">
      <c r="A1" s="26" t="s">
        <v>230</v>
      </c>
      <c r="B1" s="26"/>
      <c r="C1" s="26"/>
      <c r="D1" s="27"/>
      <c r="E1" s="27"/>
      <c r="F1" s="27"/>
      <c r="G1" s="27"/>
      <c r="H1" s="28"/>
      <c r="I1" s="28"/>
      <c r="J1" s="27"/>
      <c r="K1" s="27"/>
      <c r="L1" s="28"/>
      <c r="M1" s="28"/>
      <c r="N1" s="27"/>
      <c r="O1" s="27"/>
      <c r="P1" s="28"/>
      <c r="Q1" s="28"/>
      <c r="R1" s="27"/>
      <c r="S1" s="27"/>
      <c r="T1" s="28"/>
      <c r="U1" s="28"/>
      <c r="V1" s="27"/>
      <c r="W1" s="27"/>
      <c r="X1" s="28"/>
      <c r="Y1" s="28"/>
      <c r="Z1" s="27"/>
    </row>
    <row r="2" s="10" customFormat="1" spans="1:26">
      <c r="A2" s="29" t="s">
        <v>231</v>
      </c>
      <c r="B2" s="30"/>
      <c r="C2" s="31"/>
      <c r="D2" s="23"/>
      <c r="E2" s="23"/>
      <c r="F2" s="24"/>
      <c r="G2" s="24"/>
      <c r="H2" s="25"/>
      <c r="I2" s="25"/>
      <c r="J2" s="24"/>
      <c r="K2" s="24"/>
      <c r="L2" s="25"/>
      <c r="M2" s="25"/>
      <c r="N2" s="24"/>
      <c r="O2" s="24"/>
      <c r="P2" s="25"/>
      <c r="Q2" s="25"/>
      <c r="R2" s="24"/>
      <c r="S2" s="24"/>
      <c r="T2" s="25"/>
      <c r="U2" s="25"/>
      <c r="V2" s="24"/>
      <c r="W2" s="24"/>
      <c r="X2" s="25"/>
      <c r="Y2" s="25"/>
      <c r="Z2" s="25"/>
    </row>
    <row r="3" s="10" customFormat="1" spans="1:26">
      <c r="A3" s="29"/>
      <c r="B3" s="30" t="s">
        <v>232</v>
      </c>
      <c r="C3" s="31"/>
      <c r="D3" s="23"/>
      <c r="E3" s="23"/>
      <c r="F3" s="24"/>
      <c r="G3" s="24"/>
      <c r="H3" s="25"/>
      <c r="I3" s="25"/>
      <c r="J3" s="24"/>
      <c r="K3" s="24"/>
      <c r="L3" s="25"/>
      <c r="M3" s="25"/>
      <c r="N3" s="24"/>
      <c r="O3" s="24"/>
      <c r="P3" s="25"/>
      <c r="Q3" s="25"/>
      <c r="R3" s="24"/>
      <c r="S3" s="24"/>
      <c r="T3" s="25"/>
      <c r="U3" s="25"/>
      <c r="V3" s="24"/>
      <c r="W3" s="24"/>
      <c r="X3" s="25"/>
      <c r="Y3" s="25"/>
      <c r="Z3" s="25"/>
    </row>
    <row r="4" s="10" customFormat="1" spans="1:26">
      <c r="A4" s="29"/>
      <c r="B4" s="30" t="s">
        <v>233</v>
      </c>
      <c r="C4" s="31"/>
      <c r="D4" s="23"/>
      <c r="E4" s="23"/>
      <c r="F4" s="24"/>
      <c r="G4" s="24"/>
      <c r="H4" s="25"/>
      <c r="I4" s="25"/>
      <c r="J4" s="24"/>
      <c r="K4" s="24"/>
      <c r="L4" s="25"/>
      <c r="M4" s="25"/>
      <c r="N4" s="24"/>
      <c r="O4" s="24"/>
      <c r="P4" s="25"/>
      <c r="Q4" s="25"/>
      <c r="R4" s="24"/>
      <c r="S4" s="24"/>
      <c r="T4" s="25"/>
      <c r="U4" s="25"/>
      <c r="V4" s="24"/>
      <c r="W4" s="24"/>
      <c r="X4" s="25"/>
      <c r="Y4" s="25"/>
      <c r="Z4" s="25"/>
    </row>
    <row r="5" s="10" customFormat="1" spans="1:26">
      <c r="A5" s="29"/>
      <c r="B5" s="30" t="s">
        <v>234</v>
      </c>
      <c r="C5" s="31"/>
      <c r="D5" s="23"/>
      <c r="E5" s="23"/>
      <c r="F5" s="24"/>
      <c r="G5" s="24"/>
      <c r="H5" s="25"/>
      <c r="I5" s="25"/>
      <c r="J5" s="24"/>
      <c r="K5" s="24"/>
      <c r="L5" s="25"/>
      <c r="M5" s="25"/>
      <c r="N5" s="24"/>
      <c r="O5" s="24"/>
      <c r="P5" s="25"/>
      <c r="Q5" s="25"/>
      <c r="R5" s="24"/>
      <c r="S5" s="24"/>
      <c r="T5" s="25"/>
      <c r="U5" s="25"/>
      <c r="V5" s="24"/>
      <c r="W5" s="24"/>
      <c r="X5" s="25"/>
      <c r="Y5" s="25"/>
      <c r="Z5" s="25"/>
    </row>
    <row r="6" s="10" customFormat="1" spans="1:26">
      <c r="A6" s="29"/>
      <c r="B6" s="30" t="s">
        <v>235</v>
      </c>
      <c r="C6" s="31"/>
      <c r="D6" s="23"/>
      <c r="E6" s="23"/>
      <c r="F6" s="24"/>
      <c r="G6" s="24"/>
      <c r="H6" s="25"/>
      <c r="I6" s="25"/>
      <c r="J6" s="24"/>
      <c r="K6" s="24"/>
      <c r="L6" s="25"/>
      <c r="M6" s="25"/>
      <c r="N6" s="24"/>
      <c r="O6" s="24"/>
      <c r="P6" s="25"/>
      <c r="Q6" s="25"/>
      <c r="R6" s="24"/>
      <c r="S6" s="24"/>
      <c r="T6" s="25"/>
      <c r="U6" s="25"/>
      <c r="V6" s="24"/>
      <c r="W6" s="24"/>
      <c r="X6" s="25"/>
      <c r="Y6" s="25"/>
      <c r="Z6" s="25"/>
    </row>
    <row r="7" spans="24:26">
      <c r="X7" s="25" t="s">
        <v>236</v>
      </c>
      <c r="Z7" s="52">
        <v>43516</v>
      </c>
    </row>
    <row r="8" ht="13.5" spans="1:26">
      <c r="A8" s="32" t="s">
        <v>18</v>
      </c>
      <c r="B8" s="33" t="s">
        <v>19</v>
      </c>
      <c r="C8" s="33" t="s">
        <v>237</v>
      </c>
      <c r="D8" s="34" t="s">
        <v>238</v>
      </c>
      <c r="E8" s="34" t="s">
        <v>239</v>
      </c>
      <c r="F8" s="35" t="s">
        <v>240</v>
      </c>
      <c r="G8" s="35"/>
      <c r="H8" s="35"/>
      <c r="I8" s="35"/>
      <c r="J8" s="46" t="s">
        <v>241</v>
      </c>
      <c r="K8" s="46"/>
      <c r="L8" s="46"/>
      <c r="M8" s="47"/>
      <c r="N8" s="48" t="s">
        <v>242</v>
      </c>
      <c r="O8" s="47"/>
      <c r="P8" s="49"/>
      <c r="Q8" s="47"/>
      <c r="R8" s="48" t="s">
        <v>243</v>
      </c>
      <c r="S8" s="47"/>
      <c r="T8" s="49"/>
      <c r="U8" s="47"/>
      <c r="V8" s="48" t="s">
        <v>244</v>
      </c>
      <c r="W8" s="47"/>
      <c r="X8" s="49"/>
      <c r="Y8" s="49"/>
      <c r="Z8" s="53" t="s">
        <v>245</v>
      </c>
    </row>
    <row r="9" spans="1:26">
      <c r="A9" s="36"/>
      <c r="B9" s="37"/>
      <c r="C9" s="37"/>
      <c r="D9" s="38"/>
      <c r="E9" s="38"/>
      <c r="F9" s="39" t="s">
        <v>246</v>
      </c>
      <c r="G9" s="39" t="s">
        <v>247</v>
      </c>
      <c r="H9" s="40" t="s">
        <v>248</v>
      </c>
      <c r="I9" s="40"/>
      <c r="J9" s="39" t="s">
        <v>246</v>
      </c>
      <c r="K9" s="39" t="s">
        <v>247</v>
      </c>
      <c r="L9" s="40" t="s">
        <v>248</v>
      </c>
      <c r="M9" s="50"/>
      <c r="N9" s="51" t="s">
        <v>246</v>
      </c>
      <c r="O9" s="51" t="s">
        <v>247</v>
      </c>
      <c r="P9" s="50" t="s">
        <v>248</v>
      </c>
      <c r="Q9" s="50"/>
      <c r="R9" s="51" t="s">
        <v>246</v>
      </c>
      <c r="S9" s="51" t="s">
        <v>247</v>
      </c>
      <c r="T9" s="50" t="s">
        <v>248</v>
      </c>
      <c r="U9" s="50"/>
      <c r="V9" s="51" t="s">
        <v>246</v>
      </c>
      <c r="W9" s="51" t="s">
        <v>247</v>
      </c>
      <c r="X9" s="50" t="s">
        <v>248</v>
      </c>
      <c r="Y9" s="50"/>
      <c r="Z9" s="54"/>
    </row>
    <row r="10" spans="1:27">
      <c r="A10" s="16">
        <v>1</v>
      </c>
      <c r="B10" s="17" t="s">
        <v>30</v>
      </c>
      <c r="C10" s="41"/>
      <c r="D10" s="42">
        <v>5000</v>
      </c>
      <c r="E10" s="42">
        <f>IF(C10="",MONTH($Z$7)*D10,(-MONTH(C10)+MONTH($Z$7)+1)*D10)</f>
        <v>10000</v>
      </c>
      <c r="F10" s="43">
        <v>43497</v>
      </c>
      <c r="G10" s="43"/>
      <c r="H10" s="44">
        <v>1000</v>
      </c>
      <c r="I10" s="44">
        <f>IF(OR(G10="",MONTH(G10)-MONTH(F10)&gt;MONTH($Z$7)-MONTH(F10)),MONTH($Z$7)-MONTH(F10)+1,MONTH(G10)-MONTH(F10)+1)*H10</f>
        <v>1000</v>
      </c>
      <c r="J10" s="39"/>
      <c r="K10" s="39"/>
      <c r="L10" s="44"/>
      <c r="M10" s="44">
        <f>IF(OR(K10="",MONTH(K10)-MONTH(J10)&gt;MONTH($Z$7)-MONTH(J10)),MONTH($Z$7)-MONTH(J10)+1,MONTH(K10)-MONTH(J10)+1)*L10</f>
        <v>0</v>
      </c>
      <c r="N10" s="43">
        <v>43496</v>
      </c>
      <c r="O10" s="43">
        <v>43521</v>
      </c>
      <c r="P10" s="44">
        <v>1000</v>
      </c>
      <c r="Q10" s="44">
        <f>IF(OR(O10="",MONTH(O10)-MONTH(N10)&gt;MONTH($Z$7)-MONTH(N10)),MONTH($Z$7)-MONTH(N10)+1,MONTH(O10)-MONTH(N10)+1)*P10</f>
        <v>2000</v>
      </c>
      <c r="R10" s="43">
        <v>43466</v>
      </c>
      <c r="S10" s="43"/>
      <c r="T10" s="44">
        <v>1000</v>
      </c>
      <c r="U10" s="44">
        <f>IF(OR(S10="",MONTH(S10)-MONTH(R10)&gt;MONTH($Z$7)-MONTH(R10)),MONTH($Z$7)-MONTH(R10)+1,MONTH(S10)-MONTH(R10)+1)*T10</f>
        <v>2000</v>
      </c>
      <c r="V10" s="39"/>
      <c r="W10" s="39"/>
      <c r="X10" s="44"/>
      <c r="Y10" s="44">
        <f>IF(OR(W10="",MONTH(W10)-MONTH(V10)&gt;MONTH($Z$7)-MONTH(V10)),MONTH($Z$7)-MONTH(V10)+1,MONTH(W10)-MONTH(V10)+1)*X10</f>
        <v>0</v>
      </c>
      <c r="Z10" s="55">
        <f>I10+M10+Q10+U10+Y10+E10</f>
        <v>15000</v>
      </c>
      <c r="AA10" s="56"/>
    </row>
    <row r="11" spans="1:26">
      <c r="A11" s="16">
        <v>2</v>
      </c>
      <c r="B11" s="19" t="s">
        <v>31</v>
      </c>
      <c r="C11" s="45"/>
      <c r="D11" s="42">
        <v>5000</v>
      </c>
      <c r="E11" s="42">
        <f t="shared" ref="E11:E42" si="0">IF(C11="",MONTH($Z$7)*D11,(-MONTH(C11)+MONTH($Z$7)+1)*D11)</f>
        <v>10000</v>
      </c>
      <c r="F11" s="43">
        <v>43478</v>
      </c>
      <c r="G11" s="43"/>
      <c r="H11" s="44">
        <v>1000</v>
      </c>
      <c r="I11" s="44">
        <f>IF(OR(G11="",MONTH(G11)-MONTH(F11)&gt;MONTH($Z$7)-MONTH(F11)),MONTH($Z$7)-MONTH(F11)+1,MONTH(G11)-MONTH(F11)+1)*H11</f>
        <v>2000</v>
      </c>
      <c r="J11" s="39"/>
      <c r="K11" s="39"/>
      <c r="L11" s="44"/>
      <c r="M11" s="44">
        <f t="shared" ref="M11:M42" si="1">IF(OR(K11="",MONTH(K11)-MONTH(J11)&gt;MONTH($Z$7)-MONTH(J11)),MONTH($Z$7)-MONTH(J11)+1,MONTH(K11)-MONTH(J11)+1)*L11</f>
        <v>0</v>
      </c>
      <c r="N11" s="39"/>
      <c r="O11" s="39"/>
      <c r="P11" s="44"/>
      <c r="Q11" s="44">
        <f t="shared" ref="Q11:Q23" si="2">IF(OR(O11="",MONTH(O11)-MONTH(N11)&gt;MONTH($Z$7)-MONTH(N11)),MONTH($Z$7)-MONTH(N11)+1,MONTH(O11)-MONTH(N11)+1)*P11</f>
        <v>0</v>
      </c>
      <c r="R11" s="43">
        <v>43466</v>
      </c>
      <c r="S11" s="43"/>
      <c r="T11" s="44">
        <v>1000</v>
      </c>
      <c r="U11" s="44">
        <f t="shared" ref="U11:U42" si="3">IF(OR(S11="",MONTH(S11)-MONTH(R11)&gt;MONTH($Z$7)-MONTH(R11)),MONTH($Z$7)-MONTH(R11)+1,MONTH(S11)-MONTH(R11)+1)*T11</f>
        <v>2000</v>
      </c>
      <c r="V11" s="43">
        <v>43466</v>
      </c>
      <c r="W11" s="43">
        <v>43769</v>
      </c>
      <c r="X11" s="44">
        <v>400</v>
      </c>
      <c r="Y11" s="44">
        <f t="shared" ref="Y11:Y42" si="4">IF(OR(W11="",MONTH(W11)-MONTH(V11)&gt;MONTH($Z$7)-MONTH(V11)),MONTH($Z$7)-MONTH(V11)+1,MONTH(W11)-MONTH(V11)+1)*X11</f>
        <v>800</v>
      </c>
      <c r="Z11" s="55">
        <f t="shared" ref="Z11:Z42" si="5">I11+M11+Q11+U11+Y11+E11</f>
        <v>14800</v>
      </c>
    </row>
    <row r="12" spans="1:26">
      <c r="A12" s="16">
        <v>3</v>
      </c>
      <c r="B12" s="19" t="s">
        <v>32</v>
      </c>
      <c r="C12" s="19"/>
      <c r="D12" s="42">
        <v>5000</v>
      </c>
      <c r="E12" s="42">
        <f t="shared" si="0"/>
        <v>10000</v>
      </c>
      <c r="F12" s="43">
        <v>43496</v>
      </c>
      <c r="G12" s="43"/>
      <c r="H12" s="44">
        <v>1000</v>
      </c>
      <c r="I12" s="44">
        <f t="shared" ref="I12:I19" si="6">IF(OR(G12="",MONTH(G12)-MONTH(F12)&gt;MONTH($Z$7)-MONTH(F12)),MONTH($Z$7)-MONTH(F12)+1,MONTH(G12)-MONTH(F12)+1)*H12</f>
        <v>2000</v>
      </c>
      <c r="J12" s="39"/>
      <c r="K12" s="39"/>
      <c r="L12" s="44"/>
      <c r="M12" s="44">
        <f t="shared" si="1"/>
        <v>0</v>
      </c>
      <c r="N12" s="43">
        <v>43466</v>
      </c>
      <c r="O12" s="43"/>
      <c r="P12" s="44">
        <v>1000</v>
      </c>
      <c r="Q12" s="44">
        <f t="shared" si="2"/>
        <v>2000</v>
      </c>
      <c r="R12" s="43">
        <v>43466</v>
      </c>
      <c r="S12" s="43"/>
      <c r="T12" s="44">
        <v>1000</v>
      </c>
      <c r="U12" s="44">
        <f t="shared" si="3"/>
        <v>2000</v>
      </c>
      <c r="V12" s="39"/>
      <c r="W12" s="39"/>
      <c r="X12" s="44"/>
      <c r="Y12" s="44">
        <f t="shared" si="4"/>
        <v>0</v>
      </c>
      <c r="Z12" s="55">
        <f t="shared" si="5"/>
        <v>16000</v>
      </c>
    </row>
    <row r="13" spans="1:26">
      <c r="A13" s="16">
        <v>4</v>
      </c>
      <c r="B13" s="17" t="s">
        <v>33</v>
      </c>
      <c r="C13" s="17"/>
      <c r="D13" s="42">
        <v>5000</v>
      </c>
      <c r="E13" s="42">
        <f t="shared" si="0"/>
        <v>10000</v>
      </c>
      <c r="F13" s="43">
        <v>43466</v>
      </c>
      <c r="G13" s="43"/>
      <c r="H13" s="44">
        <v>500</v>
      </c>
      <c r="I13" s="44">
        <f t="shared" si="6"/>
        <v>1000</v>
      </c>
      <c r="J13" s="39"/>
      <c r="K13" s="39"/>
      <c r="L13" s="44"/>
      <c r="M13" s="44">
        <f t="shared" si="1"/>
        <v>0</v>
      </c>
      <c r="N13" s="39"/>
      <c r="O13" s="39"/>
      <c r="P13" s="44"/>
      <c r="Q13" s="44">
        <f t="shared" si="2"/>
        <v>0</v>
      </c>
      <c r="R13" s="43">
        <v>43466</v>
      </c>
      <c r="S13" s="43"/>
      <c r="T13" s="44">
        <v>1000</v>
      </c>
      <c r="U13" s="44">
        <f t="shared" si="3"/>
        <v>2000</v>
      </c>
      <c r="V13" s="39"/>
      <c r="W13" s="39"/>
      <c r="X13" s="44"/>
      <c r="Y13" s="44">
        <f t="shared" si="4"/>
        <v>0</v>
      </c>
      <c r="Z13" s="55">
        <f t="shared" si="5"/>
        <v>13000</v>
      </c>
    </row>
    <row r="14" spans="1:26">
      <c r="A14" s="16">
        <v>5</v>
      </c>
      <c r="B14" s="19" t="s">
        <v>34</v>
      </c>
      <c r="C14" s="19"/>
      <c r="D14" s="42">
        <v>5000</v>
      </c>
      <c r="E14" s="42">
        <f t="shared" si="0"/>
        <v>10000</v>
      </c>
      <c r="F14" s="43">
        <v>43466</v>
      </c>
      <c r="G14" s="43"/>
      <c r="H14" s="44">
        <v>1000</v>
      </c>
      <c r="I14" s="44">
        <f t="shared" si="6"/>
        <v>2000</v>
      </c>
      <c r="J14" s="39"/>
      <c r="K14" s="39"/>
      <c r="L14" s="44"/>
      <c r="M14" s="44">
        <f t="shared" si="1"/>
        <v>0</v>
      </c>
      <c r="N14" s="39"/>
      <c r="O14" s="39"/>
      <c r="P14" s="44"/>
      <c r="Q14" s="44">
        <f t="shared" si="2"/>
        <v>0</v>
      </c>
      <c r="R14" s="43"/>
      <c r="S14" s="43"/>
      <c r="T14" s="44">
        <v>1000</v>
      </c>
      <c r="U14" s="44">
        <f t="shared" si="3"/>
        <v>2000</v>
      </c>
      <c r="V14" s="39"/>
      <c r="W14" s="39"/>
      <c r="X14" s="44"/>
      <c r="Y14" s="44">
        <f t="shared" si="4"/>
        <v>0</v>
      </c>
      <c r="Z14" s="55">
        <f t="shared" si="5"/>
        <v>14000</v>
      </c>
    </row>
    <row r="15" spans="1:26">
      <c r="A15" s="16">
        <v>6</v>
      </c>
      <c r="B15" s="19" t="s">
        <v>35</v>
      </c>
      <c r="C15" s="19"/>
      <c r="D15" s="42">
        <v>5000</v>
      </c>
      <c r="E15" s="42">
        <f t="shared" si="0"/>
        <v>10000</v>
      </c>
      <c r="F15" s="39"/>
      <c r="G15" s="39"/>
      <c r="H15" s="44"/>
      <c r="I15" s="44">
        <f t="shared" si="6"/>
        <v>0</v>
      </c>
      <c r="J15" s="39"/>
      <c r="K15" s="39"/>
      <c r="L15" s="44"/>
      <c r="M15" s="44">
        <f t="shared" si="1"/>
        <v>0</v>
      </c>
      <c r="N15" s="39"/>
      <c r="O15" s="39"/>
      <c r="P15" s="44"/>
      <c r="Q15" s="44">
        <f t="shared" si="2"/>
        <v>0</v>
      </c>
      <c r="R15" s="39"/>
      <c r="S15" s="39"/>
      <c r="T15" s="44"/>
      <c r="U15" s="44">
        <f t="shared" si="3"/>
        <v>0</v>
      </c>
      <c r="V15" s="39"/>
      <c r="W15" s="39"/>
      <c r="X15" s="44"/>
      <c r="Y15" s="44">
        <f t="shared" si="4"/>
        <v>0</v>
      </c>
      <c r="Z15" s="55">
        <f t="shared" si="5"/>
        <v>10000</v>
      </c>
    </row>
    <row r="16" spans="1:26">
      <c r="A16" s="16">
        <v>7</v>
      </c>
      <c r="B16" s="17" t="s">
        <v>36</v>
      </c>
      <c r="C16" s="17"/>
      <c r="D16" s="42">
        <v>5000</v>
      </c>
      <c r="E16" s="42">
        <f t="shared" si="0"/>
        <v>10000</v>
      </c>
      <c r="F16" s="39"/>
      <c r="G16" s="39"/>
      <c r="H16" s="44"/>
      <c r="I16" s="44">
        <f t="shared" si="6"/>
        <v>0</v>
      </c>
      <c r="J16" s="39"/>
      <c r="K16" s="39"/>
      <c r="L16" s="44"/>
      <c r="M16" s="44">
        <f t="shared" si="1"/>
        <v>0</v>
      </c>
      <c r="N16" s="39"/>
      <c r="O16" s="39"/>
      <c r="P16" s="44"/>
      <c r="Q16" s="44">
        <f t="shared" si="2"/>
        <v>0</v>
      </c>
      <c r="R16" s="39"/>
      <c r="S16" s="39"/>
      <c r="T16" s="44"/>
      <c r="U16" s="44">
        <f t="shared" si="3"/>
        <v>0</v>
      </c>
      <c r="V16" s="39"/>
      <c r="W16" s="39"/>
      <c r="X16" s="44"/>
      <c r="Y16" s="44">
        <f t="shared" si="4"/>
        <v>0</v>
      </c>
      <c r="Z16" s="55">
        <f t="shared" si="5"/>
        <v>10000</v>
      </c>
    </row>
    <row r="17" spans="1:26">
      <c r="A17" s="16">
        <v>8</v>
      </c>
      <c r="B17" s="19" t="s">
        <v>37</v>
      </c>
      <c r="C17" s="19"/>
      <c r="D17" s="42">
        <v>5000</v>
      </c>
      <c r="E17" s="42">
        <f t="shared" si="0"/>
        <v>10000</v>
      </c>
      <c r="F17" s="39"/>
      <c r="G17" s="39"/>
      <c r="H17" s="44"/>
      <c r="I17" s="44">
        <f t="shared" si="6"/>
        <v>0</v>
      </c>
      <c r="J17" s="39"/>
      <c r="K17" s="39"/>
      <c r="L17" s="44"/>
      <c r="M17" s="44">
        <f t="shared" si="1"/>
        <v>0</v>
      </c>
      <c r="N17" s="39"/>
      <c r="O17" s="39"/>
      <c r="P17" s="44"/>
      <c r="Q17" s="44">
        <f t="shared" si="2"/>
        <v>0</v>
      </c>
      <c r="R17" s="39"/>
      <c r="S17" s="39"/>
      <c r="T17" s="44"/>
      <c r="U17" s="44">
        <f t="shared" si="3"/>
        <v>0</v>
      </c>
      <c r="V17" s="39"/>
      <c r="W17" s="39"/>
      <c r="X17" s="44"/>
      <c r="Y17" s="44">
        <f t="shared" si="4"/>
        <v>0</v>
      </c>
      <c r="Z17" s="55">
        <f t="shared" si="5"/>
        <v>10000</v>
      </c>
    </row>
    <row r="18" spans="1:26">
      <c r="A18" s="16">
        <v>9</v>
      </c>
      <c r="B18" s="19" t="s">
        <v>38</v>
      </c>
      <c r="C18" s="19"/>
      <c r="D18" s="42">
        <v>5000</v>
      </c>
      <c r="E18" s="42">
        <f t="shared" si="0"/>
        <v>10000</v>
      </c>
      <c r="F18" s="39"/>
      <c r="G18" s="39"/>
      <c r="H18" s="44"/>
      <c r="I18" s="44">
        <f t="shared" si="6"/>
        <v>0</v>
      </c>
      <c r="J18" s="39"/>
      <c r="K18" s="39"/>
      <c r="L18" s="44"/>
      <c r="M18" s="44">
        <f t="shared" si="1"/>
        <v>0</v>
      </c>
      <c r="N18" s="39"/>
      <c r="O18" s="39"/>
      <c r="P18" s="44"/>
      <c r="Q18" s="44">
        <f t="shared" si="2"/>
        <v>0</v>
      </c>
      <c r="R18" s="39"/>
      <c r="S18" s="39"/>
      <c r="T18" s="44"/>
      <c r="U18" s="44">
        <f t="shared" si="3"/>
        <v>0</v>
      </c>
      <c r="V18" s="39"/>
      <c r="W18" s="39"/>
      <c r="X18" s="44"/>
      <c r="Y18" s="44">
        <f t="shared" si="4"/>
        <v>0</v>
      </c>
      <c r="Z18" s="55">
        <f t="shared" si="5"/>
        <v>10000</v>
      </c>
    </row>
    <row r="19" spans="1:26">
      <c r="A19" s="16">
        <v>10</v>
      </c>
      <c r="B19" s="17" t="s">
        <v>39</v>
      </c>
      <c r="C19" s="17"/>
      <c r="D19" s="42">
        <v>5000</v>
      </c>
      <c r="E19" s="42">
        <f t="shared" si="0"/>
        <v>10000</v>
      </c>
      <c r="F19" s="39"/>
      <c r="G19" s="39"/>
      <c r="H19" s="44"/>
      <c r="I19" s="44">
        <f t="shared" si="6"/>
        <v>0</v>
      </c>
      <c r="J19" s="39"/>
      <c r="K19" s="39"/>
      <c r="L19" s="44"/>
      <c r="M19" s="44">
        <f t="shared" si="1"/>
        <v>0</v>
      </c>
      <c r="N19" s="39"/>
      <c r="O19" s="39"/>
      <c r="P19" s="44"/>
      <c r="Q19" s="44">
        <f t="shared" si="2"/>
        <v>0</v>
      </c>
      <c r="R19" s="39"/>
      <c r="S19" s="39"/>
      <c r="T19" s="44"/>
      <c r="U19" s="44">
        <f t="shared" si="3"/>
        <v>0</v>
      </c>
      <c r="V19" s="39"/>
      <c r="W19" s="39"/>
      <c r="X19" s="44"/>
      <c r="Y19" s="44">
        <f t="shared" si="4"/>
        <v>0</v>
      </c>
      <c r="Z19" s="55">
        <f t="shared" si="5"/>
        <v>10000</v>
      </c>
    </row>
    <row r="20" spans="1:26">
      <c r="A20" s="16">
        <v>11</v>
      </c>
      <c r="B20" s="19" t="s">
        <v>40</v>
      </c>
      <c r="C20" s="19"/>
      <c r="D20" s="42">
        <v>5000</v>
      </c>
      <c r="E20" s="42">
        <f t="shared" si="0"/>
        <v>10000</v>
      </c>
      <c r="F20" s="39"/>
      <c r="G20" s="39"/>
      <c r="H20" s="44"/>
      <c r="I20" s="44">
        <f t="shared" ref="I20:I51" si="7">IF(OR(G20="",MONTH(G20)-MONTH(F20)&gt;MONTH($Z$7)-MONTH(F20)),MONTH($Z$7)-MONTH(F20)+1,MONTH(G20)-MONTH(F20)+1)*H20</f>
        <v>0</v>
      </c>
      <c r="J20" s="39"/>
      <c r="K20" s="39"/>
      <c r="L20" s="44"/>
      <c r="M20" s="44">
        <f t="shared" si="1"/>
        <v>0</v>
      </c>
      <c r="N20" s="39"/>
      <c r="O20" s="39"/>
      <c r="P20" s="44"/>
      <c r="Q20" s="44">
        <f t="shared" si="2"/>
        <v>0</v>
      </c>
      <c r="R20" s="39"/>
      <c r="S20" s="39"/>
      <c r="T20" s="44"/>
      <c r="U20" s="44">
        <f t="shared" si="3"/>
        <v>0</v>
      </c>
      <c r="V20" s="39"/>
      <c r="W20" s="39"/>
      <c r="X20" s="44"/>
      <c r="Y20" s="44">
        <f t="shared" si="4"/>
        <v>0</v>
      </c>
      <c r="Z20" s="55">
        <f t="shared" si="5"/>
        <v>10000</v>
      </c>
    </row>
    <row r="21" spans="1:26">
      <c r="A21" s="16">
        <v>12</v>
      </c>
      <c r="B21" s="17" t="s">
        <v>41</v>
      </c>
      <c r="C21" s="17"/>
      <c r="D21" s="42">
        <v>5000</v>
      </c>
      <c r="E21" s="42">
        <f t="shared" si="0"/>
        <v>10000</v>
      </c>
      <c r="F21" s="39"/>
      <c r="G21" s="39"/>
      <c r="H21" s="44"/>
      <c r="I21" s="44">
        <f t="shared" si="7"/>
        <v>0</v>
      </c>
      <c r="J21" s="39"/>
      <c r="K21" s="39"/>
      <c r="L21" s="44"/>
      <c r="M21" s="44">
        <f t="shared" si="1"/>
        <v>0</v>
      </c>
      <c r="N21" s="39"/>
      <c r="O21" s="39"/>
      <c r="P21" s="44"/>
      <c r="Q21" s="44">
        <f t="shared" si="2"/>
        <v>0</v>
      </c>
      <c r="R21" s="39"/>
      <c r="S21" s="39"/>
      <c r="T21" s="44"/>
      <c r="U21" s="44">
        <f t="shared" si="3"/>
        <v>0</v>
      </c>
      <c r="V21" s="39"/>
      <c r="W21" s="39"/>
      <c r="X21" s="44"/>
      <c r="Y21" s="44">
        <f t="shared" si="4"/>
        <v>0</v>
      </c>
      <c r="Z21" s="55">
        <f t="shared" si="5"/>
        <v>10000</v>
      </c>
    </row>
    <row r="22" spans="1:26">
      <c r="A22" s="16">
        <v>13</v>
      </c>
      <c r="B22" s="19" t="s">
        <v>42</v>
      </c>
      <c r="C22" s="19"/>
      <c r="D22" s="42">
        <v>5000</v>
      </c>
      <c r="E22" s="42">
        <f t="shared" si="0"/>
        <v>10000</v>
      </c>
      <c r="F22" s="39"/>
      <c r="G22" s="39"/>
      <c r="H22" s="44"/>
      <c r="I22" s="44">
        <f t="shared" si="7"/>
        <v>0</v>
      </c>
      <c r="J22" s="39"/>
      <c r="K22" s="39"/>
      <c r="L22" s="44"/>
      <c r="M22" s="44">
        <f t="shared" si="1"/>
        <v>0</v>
      </c>
      <c r="N22" s="39"/>
      <c r="O22" s="39"/>
      <c r="P22" s="44"/>
      <c r="Q22" s="44">
        <f t="shared" si="2"/>
        <v>0</v>
      </c>
      <c r="R22" s="39"/>
      <c r="S22" s="39"/>
      <c r="T22" s="44"/>
      <c r="U22" s="44">
        <f t="shared" si="3"/>
        <v>0</v>
      </c>
      <c r="V22" s="39"/>
      <c r="W22" s="39"/>
      <c r="X22" s="44"/>
      <c r="Y22" s="44">
        <f t="shared" si="4"/>
        <v>0</v>
      </c>
      <c r="Z22" s="55">
        <f t="shared" si="5"/>
        <v>10000</v>
      </c>
    </row>
    <row r="23" spans="1:26">
      <c r="A23" s="16">
        <v>14</v>
      </c>
      <c r="B23" s="19" t="s">
        <v>43</v>
      </c>
      <c r="C23" s="19"/>
      <c r="D23" s="42">
        <v>5000</v>
      </c>
      <c r="E23" s="42">
        <f t="shared" si="0"/>
        <v>10000</v>
      </c>
      <c r="F23" s="39"/>
      <c r="G23" s="39"/>
      <c r="H23" s="44"/>
      <c r="I23" s="44">
        <f t="shared" si="7"/>
        <v>0</v>
      </c>
      <c r="J23" s="39"/>
      <c r="K23" s="39"/>
      <c r="L23" s="44"/>
      <c r="M23" s="44">
        <f t="shared" si="1"/>
        <v>0</v>
      </c>
      <c r="N23" s="39"/>
      <c r="O23" s="39"/>
      <c r="P23" s="44"/>
      <c r="Q23" s="44">
        <f t="shared" si="2"/>
        <v>0</v>
      </c>
      <c r="R23" s="39"/>
      <c r="S23" s="39"/>
      <c r="T23" s="44"/>
      <c r="U23" s="44">
        <f t="shared" si="3"/>
        <v>0</v>
      </c>
      <c r="V23" s="39"/>
      <c r="W23" s="39"/>
      <c r="X23" s="44"/>
      <c r="Y23" s="44">
        <f t="shared" si="4"/>
        <v>0</v>
      </c>
      <c r="Z23" s="55">
        <f t="shared" si="5"/>
        <v>10000</v>
      </c>
    </row>
    <row r="24" spans="1:26">
      <c r="A24" s="16">
        <v>15</v>
      </c>
      <c r="B24" s="17" t="s">
        <v>44</v>
      </c>
      <c r="C24" s="17"/>
      <c r="D24" s="42">
        <v>5000</v>
      </c>
      <c r="E24" s="42">
        <f t="shared" si="0"/>
        <v>10000</v>
      </c>
      <c r="F24" s="43">
        <v>43466</v>
      </c>
      <c r="G24" s="43"/>
      <c r="H24" s="44">
        <v>1000</v>
      </c>
      <c r="I24" s="44">
        <f t="shared" si="7"/>
        <v>2000</v>
      </c>
      <c r="J24" s="39"/>
      <c r="K24" s="39"/>
      <c r="L24" s="44"/>
      <c r="M24" s="44">
        <f t="shared" si="1"/>
        <v>0</v>
      </c>
      <c r="N24" s="39"/>
      <c r="O24" s="39"/>
      <c r="P24" s="44"/>
      <c r="Q24" s="44">
        <f t="shared" ref="Q24:Q55" si="8">IF(OR(O24="",MONTH(O24)-MONTH(N24)&gt;MONTH($Z$7)-MONTH(N24)),MONTH($Z$7)-MONTH(N24)+1,MONTH(O24)-MONTH(N24)+1)*P24</f>
        <v>0</v>
      </c>
      <c r="R24" s="39"/>
      <c r="S24" s="39"/>
      <c r="T24" s="44"/>
      <c r="U24" s="44">
        <f t="shared" si="3"/>
        <v>0</v>
      </c>
      <c r="V24" s="39"/>
      <c r="W24" s="39"/>
      <c r="X24" s="44"/>
      <c r="Y24" s="44">
        <f t="shared" si="4"/>
        <v>0</v>
      </c>
      <c r="Z24" s="55">
        <f t="shared" si="5"/>
        <v>12000</v>
      </c>
    </row>
    <row r="25" spans="1:26">
      <c r="A25" s="16">
        <v>16</v>
      </c>
      <c r="B25" s="19" t="s">
        <v>45</v>
      </c>
      <c r="C25" s="19"/>
      <c r="D25" s="42">
        <v>5000</v>
      </c>
      <c r="E25" s="42">
        <f t="shared" si="0"/>
        <v>10000</v>
      </c>
      <c r="F25" s="39"/>
      <c r="G25" s="39"/>
      <c r="H25" s="44"/>
      <c r="I25" s="44">
        <f t="shared" si="7"/>
        <v>0</v>
      </c>
      <c r="J25" s="39"/>
      <c r="K25" s="39"/>
      <c r="L25" s="44"/>
      <c r="M25" s="44">
        <f t="shared" si="1"/>
        <v>0</v>
      </c>
      <c r="N25" s="39"/>
      <c r="O25" s="39"/>
      <c r="P25" s="44"/>
      <c r="Q25" s="44">
        <f t="shared" si="8"/>
        <v>0</v>
      </c>
      <c r="R25" s="39"/>
      <c r="S25" s="39"/>
      <c r="T25" s="44"/>
      <c r="U25" s="44">
        <f t="shared" si="3"/>
        <v>0</v>
      </c>
      <c r="V25" s="39"/>
      <c r="W25" s="39"/>
      <c r="X25" s="44"/>
      <c r="Y25" s="44">
        <f t="shared" si="4"/>
        <v>0</v>
      </c>
      <c r="Z25" s="55">
        <f t="shared" si="5"/>
        <v>10000</v>
      </c>
    </row>
    <row r="26" spans="1:26">
      <c r="A26" s="16">
        <v>17</v>
      </c>
      <c r="B26" s="19" t="s">
        <v>46</v>
      </c>
      <c r="C26" s="19"/>
      <c r="D26" s="42">
        <v>5000</v>
      </c>
      <c r="E26" s="42">
        <f t="shared" si="0"/>
        <v>10000</v>
      </c>
      <c r="F26" s="39"/>
      <c r="G26" s="39"/>
      <c r="H26" s="44"/>
      <c r="I26" s="44">
        <f t="shared" si="7"/>
        <v>0</v>
      </c>
      <c r="J26" s="39"/>
      <c r="K26" s="39"/>
      <c r="L26" s="44"/>
      <c r="M26" s="44">
        <f t="shared" si="1"/>
        <v>0</v>
      </c>
      <c r="N26" s="39"/>
      <c r="O26" s="39"/>
      <c r="P26" s="44"/>
      <c r="Q26" s="44">
        <f t="shared" si="8"/>
        <v>0</v>
      </c>
      <c r="R26" s="39"/>
      <c r="S26" s="39"/>
      <c r="T26" s="44"/>
      <c r="U26" s="44">
        <f t="shared" si="3"/>
        <v>0</v>
      </c>
      <c r="V26" s="39"/>
      <c r="W26" s="39"/>
      <c r="X26" s="44"/>
      <c r="Y26" s="44">
        <f t="shared" si="4"/>
        <v>0</v>
      </c>
      <c r="Z26" s="55">
        <f t="shared" si="5"/>
        <v>10000</v>
      </c>
    </row>
    <row r="27" spans="1:26">
      <c r="A27" s="16">
        <v>18</v>
      </c>
      <c r="B27" s="17" t="s">
        <v>47</v>
      </c>
      <c r="C27" s="17"/>
      <c r="D27" s="42">
        <v>5000</v>
      </c>
      <c r="E27" s="42">
        <f t="shared" si="0"/>
        <v>10000</v>
      </c>
      <c r="F27" s="43">
        <v>43466</v>
      </c>
      <c r="G27" s="43"/>
      <c r="H27" s="44">
        <v>1000</v>
      </c>
      <c r="I27" s="44">
        <f t="shared" si="7"/>
        <v>2000</v>
      </c>
      <c r="J27" s="39"/>
      <c r="K27" s="39"/>
      <c r="L27" s="44"/>
      <c r="M27" s="44">
        <f t="shared" si="1"/>
        <v>0</v>
      </c>
      <c r="N27" s="39"/>
      <c r="O27" s="39"/>
      <c r="P27" s="44"/>
      <c r="Q27" s="44">
        <f t="shared" si="8"/>
        <v>0</v>
      </c>
      <c r="R27" s="39"/>
      <c r="S27" s="39"/>
      <c r="T27" s="44"/>
      <c r="U27" s="44">
        <f t="shared" si="3"/>
        <v>0</v>
      </c>
      <c r="V27" s="39"/>
      <c r="W27" s="39"/>
      <c r="X27" s="44"/>
      <c r="Y27" s="44">
        <f t="shared" si="4"/>
        <v>0</v>
      </c>
      <c r="Z27" s="55">
        <f t="shared" si="5"/>
        <v>12000</v>
      </c>
    </row>
    <row r="28" spans="1:26">
      <c r="A28" s="16">
        <v>19</v>
      </c>
      <c r="B28" s="19" t="s">
        <v>48</v>
      </c>
      <c r="C28" s="19"/>
      <c r="D28" s="42">
        <v>5000</v>
      </c>
      <c r="E28" s="42">
        <f t="shared" si="0"/>
        <v>10000</v>
      </c>
      <c r="F28" s="39"/>
      <c r="G28" s="39"/>
      <c r="H28" s="44"/>
      <c r="I28" s="44">
        <f t="shared" si="7"/>
        <v>0</v>
      </c>
      <c r="J28" s="39"/>
      <c r="K28" s="39"/>
      <c r="L28" s="44"/>
      <c r="M28" s="44">
        <f t="shared" si="1"/>
        <v>0</v>
      </c>
      <c r="N28" s="39"/>
      <c r="O28" s="39"/>
      <c r="P28" s="44"/>
      <c r="Q28" s="44">
        <f t="shared" si="8"/>
        <v>0</v>
      </c>
      <c r="R28" s="39"/>
      <c r="S28" s="39"/>
      <c r="T28" s="44"/>
      <c r="U28" s="44">
        <f t="shared" si="3"/>
        <v>0</v>
      </c>
      <c r="V28" s="39"/>
      <c r="W28" s="39"/>
      <c r="X28" s="44"/>
      <c r="Y28" s="44">
        <f t="shared" si="4"/>
        <v>0</v>
      </c>
      <c r="Z28" s="55">
        <f t="shared" si="5"/>
        <v>10000</v>
      </c>
    </row>
    <row r="29" spans="1:26">
      <c r="A29" s="16">
        <v>20</v>
      </c>
      <c r="B29" s="19" t="s">
        <v>49</v>
      </c>
      <c r="C29" s="19"/>
      <c r="D29" s="42">
        <v>5000</v>
      </c>
      <c r="E29" s="42">
        <f t="shared" si="0"/>
        <v>10000</v>
      </c>
      <c r="F29" s="39"/>
      <c r="G29" s="39"/>
      <c r="H29" s="44"/>
      <c r="I29" s="44">
        <f t="shared" si="7"/>
        <v>0</v>
      </c>
      <c r="J29" s="39"/>
      <c r="K29" s="39"/>
      <c r="L29" s="44"/>
      <c r="M29" s="44">
        <f t="shared" si="1"/>
        <v>0</v>
      </c>
      <c r="N29" s="39"/>
      <c r="O29" s="39"/>
      <c r="P29" s="44"/>
      <c r="Q29" s="44">
        <f t="shared" si="8"/>
        <v>0</v>
      </c>
      <c r="R29" s="39"/>
      <c r="S29" s="39"/>
      <c r="T29" s="44"/>
      <c r="U29" s="44">
        <f t="shared" si="3"/>
        <v>0</v>
      </c>
      <c r="V29" s="39"/>
      <c r="W29" s="39"/>
      <c r="X29" s="44"/>
      <c r="Y29" s="44">
        <f t="shared" si="4"/>
        <v>0</v>
      </c>
      <c r="Z29" s="55">
        <f t="shared" si="5"/>
        <v>10000</v>
      </c>
    </row>
    <row r="30" spans="1:26">
      <c r="A30" s="16">
        <v>21</v>
      </c>
      <c r="B30" s="17" t="s">
        <v>50</v>
      </c>
      <c r="C30" s="17"/>
      <c r="D30" s="42">
        <v>5000</v>
      </c>
      <c r="E30" s="42">
        <f t="shared" si="0"/>
        <v>10000</v>
      </c>
      <c r="F30" s="39"/>
      <c r="G30" s="39"/>
      <c r="H30" s="44"/>
      <c r="I30" s="44">
        <f t="shared" si="7"/>
        <v>0</v>
      </c>
      <c r="J30" s="39"/>
      <c r="K30" s="39"/>
      <c r="L30" s="44"/>
      <c r="M30" s="44">
        <f t="shared" si="1"/>
        <v>0</v>
      </c>
      <c r="N30" s="39"/>
      <c r="O30" s="39"/>
      <c r="P30" s="44"/>
      <c r="Q30" s="44">
        <f t="shared" si="8"/>
        <v>0</v>
      </c>
      <c r="R30" s="43">
        <v>43466</v>
      </c>
      <c r="S30" s="43"/>
      <c r="T30" s="44">
        <v>1000</v>
      </c>
      <c r="U30" s="44">
        <f t="shared" si="3"/>
        <v>2000</v>
      </c>
      <c r="V30" s="39"/>
      <c r="W30" s="39"/>
      <c r="X30" s="44"/>
      <c r="Y30" s="44">
        <f t="shared" si="4"/>
        <v>0</v>
      </c>
      <c r="Z30" s="55">
        <f t="shared" si="5"/>
        <v>12000</v>
      </c>
    </row>
    <row r="31" spans="1:26">
      <c r="A31" s="16">
        <v>22</v>
      </c>
      <c r="B31" s="19" t="s">
        <v>51</v>
      </c>
      <c r="C31" s="19"/>
      <c r="D31" s="42">
        <v>5000</v>
      </c>
      <c r="E31" s="42">
        <f t="shared" si="0"/>
        <v>10000</v>
      </c>
      <c r="F31" s="43"/>
      <c r="G31" s="43"/>
      <c r="H31" s="44"/>
      <c r="I31" s="44">
        <f t="shared" si="7"/>
        <v>0</v>
      </c>
      <c r="J31" s="39"/>
      <c r="K31" s="39"/>
      <c r="L31" s="44"/>
      <c r="M31" s="44">
        <f t="shared" si="1"/>
        <v>0</v>
      </c>
      <c r="N31" s="39"/>
      <c r="O31" s="39"/>
      <c r="P31" s="44"/>
      <c r="Q31" s="44">
        <f t="shared" si="8"/>
        <v>0</v>
      </c>
      <c r="R31" s="39"/>
      <c r="S31" s="39"/>
      <c r="T31" s="44"/>
      <c r="U31" s="44">
        <f t="shared" si="3"/>
        <v>0</v>
      </c>
      <c r="V31" s="39"/>
      <c r="W31" s="39"/>
      <c r="X31" s="44"/>
      <c r="Y31" s="44">
        <f t="shared" si="4"/>
        <v>0</v>
      </c>
      <c r="Z31" s="55">
        <f t="shared" si="5"/>
        <v>10000</v>
      </c>
    </row>
    <row r="32" spans="1:26">
      <c r="A32" s="16">
        <v>23</v>
      </c>
      <c r="B32" s="17" t="s">
        <v>52</v>
      </c>
      <c r="C32" s="17"/>
      <c r="D32" s="42">
        <v>5000</v>
      </c>
      <c r="E32" s="42">
        <f t="shared" si="0"/>
        <v>10000</v>
      </c>
      <c r="F32" s="39"/>
      <c r="G32" s="39"/>
      <c r="H32" s="44"/>
      <c r="I32" s="44">
        <f t="shared" si="7"/>
        <v>0</v>
      </c>
      <c r="J32" s="39"/>
      <c r="K32" s="39"/>
      <c r="L32" s="44"/>
      <c r="M32" s="44">
        <f t="shared" si="1"/>
        <v>0</v>
      </c>
      <c r="N32" s="39"/>
      <c r="O32" s="39"/>
      <c r="P32" s="44"/>
      <c r="Q32" s="44">
        <f t="shared" si="8"/>
        <v>0</v>
      </c>
      <c r="R32" s="39"/>
      <c r="S32" s="39"/>
      <c r="T32" s="44"/>
      <c r="U32" s="44">
        <f t="shared" si="3"/>
        <v>0</v>
      </c>
      <c r="V32" s="39"/>
      <c r="W32" s="39"/>
      <c r="X32" s="44"/>
      <c r="Y32" s="44">
        <f t="shared" si="4"/>
        <v>0</v>
      </c>
      <c r="Z32" s="55">
        <f t="shared" si="5"/>
        <v>10000</v>
      </c>
    </row>
    <row r="33" spans="1:26">
      <c r="A33" s="16">
        <v>24</v>
      </c>
      <c r="B33" s="19" t="s">
        <v>53</v>
      </c>
      <c r="C33" s="19"/>
      <c r="D33" s="42">
        <v>5000</v>
      </c>
      <c r="E33" s="42">
        <f t="shared" si="0"/>
        <v>10000</v>
      </c>
      <c r="F33" s="39"/>
      <c r="G33" s="39"/>
      <c r="H33" s="44"/>
      <c r="I33" s="44">
        <f t="shared" si="7"/>
        <v>0</v>
      </c>
      <c r="J33" s="39"/>
      <c r="K33" s="39"/>
      <c r="L33" s="44"/>
      <c r="M33" s="44">
        <f t="shared" si="1"/>
        <v>0</v>
      </c>
      <c r="N33" s="39"/>
      <c r="O33" s="39"/>
      <c r="P33" s="44"/>
      <c r="Q33" s="44">
        <f t="shared" si="8"/>
        <v>0</v>
      </c>
      <c r="R33" s="39"/>
      <c r="S33" s="39"/>
      <c r="T33" s="44"/>
      <c r="U33" s="44">
        <f t="shared" si="3"/>
        <v>0</v>
      </c>
      <c r="V33" s="39"/>
      <c r="W33" s="39"/>
      <c r="X33" s="44"/>
      <c r="Y33" s="44">
        <f t="shared" si="4"/>
        <v>0</v>
      </c>
      <c r="Z33" s="55">
        <f t="shared" si="5"/>
        <v>10000</v>
      </c>
    </row>
    <row r="34" spans="1:26">
      <c r="A34" s="16">
        <v>25</v>
      </c>
      <c r="B34" s="19" t="s">
        <v>54</v>
      </c>
      <c r="C34" s="19"/>
      <c r="D34" s="42">
        <v>5000</v>
      </c>
      <c r="E34" s="42">
        <f t="shared" si="0"/>
        <v>10000</v>
      </c>
      <c r="F34" s="39"/>
      <c r="G34" s="39"/>
      <c r="H34" s="44"/>
      <c r="I34" s="44">
        <f t="shared" si="7"/>
        <v>0</v>
      </c>
      <c r="J34" s="39"/>
      <c r="K34" s="39"/>
      <c r="L34" s="44"/>
      <c r="M34" s="44">
        <f t="shared" si="1"/>
        <v>0</v>
      </c>
      <c r="N34" s="39"/>
      <c r="O34" s="39"/>
      <c r="P34" s="44"/>
      <c r="Q34" s="44">
        <f t="shared" si="8"/>
        <v>0</v>
      </c>
      <c r="R34" s="39"/>
      <c r="S34" s="39"/>
      <c r="T34" s="44"/>
      <c r="U34" s="44">
        <f t="shared" si="3"/>
        <v>0</v>
      </c>
      <c r="V34" s="39"/>
      <c r="W34" s="39"/>
      <c r="X34" s="44"/>
      <c r="Y34" s="44">
        <f t="shared" si="4"/>
        <v>0</v>
      </c>
      <c r="Z34" s="55">
        <f t="shared" si="5"/>
        <v>10000</v>
      </c>
    </row>
    <row r="35" spans="1:26">
      <c r="A35" s="16">
        <v>26</v>
      </c>
      <c r="B35" s="17" t="s">
        <v>55</v>
      </c>
      <c r="C35" s="17"/>
      <c r="D35" s="42">
        <v>5000</v>
      </c>
      <c r="E35" s="42">
        <f t="shared" si="0"/>
        <v>10000</v>
      </c>
      <c r="F35" s="39"/>
      <c r="G35" s="39"/>
      <c r="H35" s="44"/>
      <c r="I35" s="44">
        <f t="shared" si="7"/>
        <v>0</v>
      </c>
      <c r="J35" s="39"/>
      <c r="K35" s="39"/>
      <c r="L35" s="44"/>
      <c r="M35" s="44">
        <f t="shared" si="1"/>
        <v>0</v>
      </c>
      <c r="N35" s="39"/>
      <c r="O35" s="39"/>
      <c r="P35" s="44"/>
      <c r="Q35" s="44">
        <f t="shared" si="8"/>
        <v>0</v>
      </c>
      <c r="R35" s="39"/>
      <c r="S35" s="39"/>
      <c r="T35" s="44"/>
      <c r="U35" s="44">
        <f t="shared" si="3"/>
        <v>0</v>
      </c>
      <c r="V35" s="39"/>
      <c r="W35" s="39"/>
      <c r="X35" s="44"/>
      <c r="Y35" s="44">
        <f t="shared" si="4"/>
        <v>0</v>
      </c>
      <c r="Z35" s="55">
        <f t="shared" si="5"/>
        <v>10000</v>
      </c>
    </row>
    <row r="36" spans="1:26">
      <c r="A36" s="16">
        <v>27</v>
      </c>
      <c r="B36" s="19" t="s">
        <v>56</v>
      </c>
      <c r="C36" s="19"/>
      <c r="D36" s="42">
        <v>5000</v>
      </c>
      <c r="E36" s="42">
        <f t="shared" si="0"/>
        <v>10000</v>
      </c>
      <c r="F36" s="39"/>
      <c r="G36" s="39"/>
      <c r="H36" s="44"/>
      <c r="I36" s="44">
        <f t="shared" si="7"/>
        <v>0</v>
      </c>
      <c r="J36" s="39"/>
      <c r="K36" s="39"/>
      <c r="L36" s="44"/>
      <c r="M36" s="44">
        <f t="shared" si="1"/>
        <v>0</v>
      </c>
      <c r="N36" s="39"/>
      <c r="O36" s="39"/>
      <c r="P36" s="44"/>
      <c r="Q36" s="44">
        <f t="shared" si="8"/>
        <v>0</v>
      </c>
      <c r="R36" s="39"/>
      <c r="S36" s="39"/>
      <c r="T36" s="44"/>
      <c r="U36" s="44">
        <f t="shared" si="3"/>
        <v>0</v>
      </c>
      <c r="V36" s="39"/>
      <c r="W36" s="39"/>
      <c r="X36" s="44"/>
      <c r="Y36" s="44">
        <f t="shared" si="4"/>
        <v>0</v>
      </c>
      <c r="Z36" s="55">
        <f t="shared" si="5"/>
        <v>10000</v>
      </c>
    </row>
    <row r="37" spans="1:26">
      <c r="A37" s="16">
        <v>28</v>
      </c>
      <c r="B37" s="19" t="s">
        <v>57</v>
      </c>
      <c r="C37" s="19"/>
      <c r="D37" s="42">
        <v>5000</v>
      </c>
      <c r="E37" s="42">
        <f t="shared" si="0"/>
        <v>10000</v>
      </c>
      <c r="F37" s="39"/>
      <c r="G37" s="39"/>
      <c r="H37" s="44"/>
      <c r="I37" s="44">
        <f t="shared" si="7"/>
        <v>0</v>
      </c>
      <c r="J37" s="39"/>
      <c r="K37" s="39"/>
      <c r="L37" s="44"/>
      <c r="M37" s="44">
        <f t="shared" si="1"/>
        <v>0</v>
      </c>
      <c r="N37" s="39"/>
      <c r="O37" s="39"/>
      <c r="P37" s="44"/>
      <c r="Q37" s="44">
        <f t="shared" si="8"/>
        <v>0</v>
      </c>
      <c r="R37" s="39"/>
      <c r="S37" s="39"/>
      <c r="T37" s="44"/>
      <c r="U37" s="44">
        <f t="shared" si="3"/>
        <v>0</v>
      </c>
      <c r="V37" s="39"/>
      <c r="W37" s="39"/>
      <c r="X37" s="44"/>
      <c r="Y37" s="44">
        <f t="shared" si="4"/>
        <v>0</v>
      </c>
      <c r="Z37" s="55">
        <f t="shared" si="5"/>
        <v>10000</v>
      </c>
    </row>
    <row r="38" spans="1:26">
      <c r="A38" s="16">
        <v>29</v>
      </c>
      <c r="B38" s="17" t="s">
        <v>58</v>
      </c>
      <c r="C38" s="17"/>
      <c r="D38" s="42">
        <v>5000</v>
      </c>
      <c r="E38" s="42">
        <f t="shared" si="0"/>
        <v>10000</v>
      </c>
      <c r="F38" s="39"/>
      <c r="G38" s="39"/>
      <c r="H38" s="44"/>
      <c r="I38" s="44">
        <f t="shared" si="7"/>
        <v>0</v>
      </c>
      <c r="J38" s="39"/>
      <c r="K38" s="39"/>
      <c r="L38" s="44"/>
      <c r="M38" s="44">
        <f t="shared" si="1"/>
        <v>0</v>
      </c>
      <c r="N38" s="43">
        <v>43466</v>
      </c>
      <c r="O38" s="43"/>
      <c r="P38" s="44">
        <v>1000</v>
      </c>
      <c r="Q38" s="44">
        <f t="shared" si="8"/>
        <v>2000</v>
      </c>
      <c r="R38" s="43">
        <v>43466</v>
      </c>
      <c r="S38" s="43"/>
      <c r="T38" s="44">
        <v>1000</v>
      </c>
      <c r="U38" s="44">
        <f t="shared" si="3"/>
        <v>2000</v>
      </c>
      <c r="V38" s="39"/>
      <c r="W38" s="39"/>
      <c r="X38" s="44"/>
      <c r="Y38" s="44">
        <f t="shared" si="4"/>
        <v>0</v>
      </c>
      <c r="Z38" s="55">
        <f t="shared" si="5"/>
        <v>14000</v>
      </c>
    </row>
    <row r="39" spans="1:26">
      <c r="A39" s="16">
        <v>30</v>
      </c>
      <c r="B39" s="19" t="s">
        <v>59</v>
      </c>
      <c r="C39" s="19"/>
      <c r="D39" s="42">
        <v>5000</v>
      </c>
      <c r="E39" s="42">
        <f t="shared" si="0"/>
        <v>10000</v>
      </c>
      <c r="F39" s="39"/>
      <c r="G39" s="39"/>
      <c r="H39" s="44"/>
      <c r="I39" s="44">
        <f t="shared" si="7"/>
        <v>0</v>
      </c>
      <c r="J39" s="39"/>
      <c r="K39" s="39"/>
      <c r="L39" s="44"/>
      <c r="M39" s="44">
        <f t="shared" si="1"/>
        <v>0</v>
      </c>
      <c r="N39" s="39"/>
      <c r="O39" s="39"/>
      <c r="P39" s="44"/>
      <c r="Q39" s="44">
        <f t="shared" si="8"/>
        <v>0</v>
      </c>
      <c r="R39" s="39"/>
      <c r="S39" s="39"/>
      <c r="T39" s="44"/>
      <c r="U39" s="44">
        <f t="shared" si="3"/>
        <v>0</v>
      </c>
      <c r="V39" s="39"/>
      <c r="W39" s="39"/>
      <c r="X39" s="44"/>
      <c r="Y39" s="44">
        <f t="shared" si="4"/>
        <v>0</v>
      </c>
      <c r="Z39" s="55">
        <f t="shared" si="5"/>
        <v>10000</v>
      </c>
    </row>
    <row r="40" spans="1:26">
      <c r="A40" s="16">
        <v>31</v>
      </c>
      <c r="B40" s="19" t="s">
        <v>60</v>
      </c>
      <c r="C40" s="19"/>
      <c r="D40" s="42">
        <v>5000</v>
      </c>
      <c r="E40" s="42">
        <f t="shared" si="0"/>
        <v>10000</v>
      </c>
      <c r="F40" s="39"/>
      <c r="G40" s="39"/>
      <c r="H40" s="44"/>
      <c r="I40" s="44">
        <f t="shared" si="7"/>
        <v>0</v>
      </c>
      <c r="J40" s="39"/>
      <c r="K40" s="39"/>
      <c r="L40" s="44"/>
      <c r="M40" s="44">
        <f t="shared" si="1"/>
        <v>0</v>
      </c>
      <c r="N40" s="39"/>
      <c r="O40" s="39"/>
      <c r="P40" s="44"/>
      <c r="Q40" s="44">
        <f t="shared" si="8"/>
        <v>0</v>
      </c>
      <c r="R40" s="39"/>
      <c r="S40" s="39"/>
      <c r="T40" s="44"/>
      <c r="U40" s="44">
        <f t="shared" si="3"/>
        <v>0</v>
      </c>
      <c r="V40" s="39"/>
      <c r="W40" s="39"/>
      <c r="X40" s="44"/>
      <c r="Y40" s="44">
        <f t="shared" si="4"/>
        <v>0</v>
      </c>
      <c r="Z40" s="55">
        <f t="shared" si="5"/>
        <v>10000</v>
      </c>
    </row>
    <row r="41" spans="1:26">
      <c r="A41" s="16">
        <v>32</v>
      </c>
      <c r="B41" s="17" t="s">
        <v>61</v>
      </c>
      <c r="C41" s="17"/>
      <c r="D41" s="42">
        <v>5000</v>
      </c>
      <c r="E41" s="42">
        <f t="shared" si="0"/>
        <v>10000</v>
      </c>
      <c r="F41" s="39"/>
      <c r="G41" s="39"/>
      <c r="H41" s="44"/>
      <c r="I41" s="44">
        <f t="shared" si="7"/>
        <v>0</v>
      </c>
      <c r="J41" s="39"/>
      <c r="K41" s="39"/>
      <c r="L41" s="44"/>
      <c r="M41" s="44">
        <f t="shared" si="1"/>
        <v>0</v>
      </c>
      <c r="N41" s="43">
        <v>43466</v>
      </c>
      <c r="O41" s="43"/>
      <c r="P41" s="44">
        <v>1000</v>
      </c>
      <c r="Q41" s="44">
        <f t="shared" si="8"/>
        <v>2000</v>
      </c>
      <c r="R41" s="43">
        <v>43466</v>
      </c>
      <c r="S41" s="43"/>
      <c r="T41" s="44">
        <v>1000</v>
      </c>
      <c r="U41" s="44">
        <f t="shared" si="3"/>
        <v>2000</v>
      </c>
      <c r="V41" s="39"/>
      <c r="W41" s="39"/>
      <c r="X41" s="44"/>
      <c r="Y41" s="44">
        <f t="shared" si="4"/>
        <v>0</v>
      </c>
      <c r="Z41" s="55">
        <f t="shared" si="5"/>
        <v>14000</v>
      </c>
    </row>
    <row r="42" spans="1:26">
      <c r="A42" s="16">
        <v>33</v>
      </c>
      <c r="B42" s="19" t="s">
        <v>62</v>
      </c>
      <c r="C42" s="19"/>
      <c r="D42" s="42">
        <v>5000</v>
      </c>
      <c r="E42" s="42">
        <f t="shared" si="0"/>
        <v>10000</v>
      </c>
      <c r="F42" s="43">
        <v>43466</v>
      </c>
      <c r="G42" s="43"/>
      <c r="H42" s="44">
        <v>2000</v>
      </c>
      <c r="I42" s="44">
        <f t="shared" si="7"/>
        <v>4000</v>
      </c>
      <c r="J42" s="39"/>
      <c r="K42" s="39"/>
      <c r="L42" s="44"/>
      <c r="M42" s="44">
        <f t="shared" si="1"/>
        <v>0</v>
      </c>
      <c r="N42" s="39"/>
      <c r="O42" s="39"/>
      <c r="P42" s="44"/>
      <c r="Q42" s="44">
        <f t="shared" si="8"/>
        <v>0</v>
      </c>
      <c r="R42" s="43">
        <v>43466</v>
      </c>
      <c r="S42" s="43"/>
      <c r="T42" s="44">
        <v>1000</v>
      </c>
      <c r="U42" s="44">
        <f t="shared" si="3"/>
        <v>2000</v>
      </c>
      <c r="V42" s="39"/>
      <c r="W42" s="39"/>
      <c r="X42" s="44"/>
      <c r="Y42" s="44">
        <f t="shared" si="4"/>
        <v>0</v>
      </c>
      <c r="Z42" s="55">
        <f t="shared" si="5"/>
        <v>16000</v>
      </c>
    </row>
    <row r="43" spans="1:26">
      <c r="A43" s="16">
        <v>34</v>
      </c>
      <c r="B43" s="17" t="s">
        <v>63</v>
      </c>
      <c r="C43" s="17"/>
      <c r="D43" s="42">
        <v>5000</v>
      </c>
      <c r="E43" s="42">
        <f t="shared" ref="E43:E74" si="9">IF(C43="",MONTH($Z$7)*D43,(-MONTH(C43)+MONTH($Z$7)+1)*D43)</f>
        <v>10000</v>
      </c>
      <c r="F43" s="39"/>
      <c r="G43" s="39"/>
      <c r="H43" s="44"/>
      <c r="I43" s="44">
        <f t="shared" si="7"/>
        <v>0</v>
      </c>
      <c r="J43" s="39"/>
      <c r="K43" s="39"/>
      <c r="L43" s="44"/>
      <c r="M43" s="44">
        <f t="shared" ref="M43:M74" si="10">IF(OR(K43="",MONTH(K43)-MONTH(J43)&gt;MONTH($Z$7)-MONTH(J43)),MONTH($Z$7)-MONTH(J43)+1,MONTH(K43)-MONTH(J43)+1)*L43</f>
        <v>0</v>
      </c>
      <c r="N43" s="39"/>
      <c r="O43" s="39"/>
      <c r="P43" s="44"/>
      <c r="Q43" s="44">
        <f t="shared" si="8"/>
        <v>0</v>
      </c>
      <c r="R43" s="39"/>
      <c r="S43" s="39"/>
      <c r="T43" s="44"/>
      <c r="U43" s="44">
        <f t="shared" ref="U43:U74" si="11">IF(OR(S43="",MONTH(S43)-MONTH(R43)&gt;MONTH($Z$7)-MONTH(R43)),MONTH($Z$7)-MONTH(R43)+1,MONTH(S43)-MONTH(R43)+1)*T43</f>
        <v>0</v>
      </c>
      <c r="V43" s="43">
        <v>43466</v>
      </c>
      <c r="W43" s="43"/>
      <c r="X43" s="44">
        <v>400</v>
      </c>
      <c r="Y43" s="44">
        <f t="shared" ref="Y43:Y74" si="12">IF(OR(W43="",MONTH(W43)-MONTH(V43)&gt;MONTH($Z$7)-MONTH(V43)),MONTH($Z$7)-MONTH(V43)+1,MONTH(W43)-MONTH(V43)+1)*X43</f>
        <v>800</v>
      </c>
      <c r="Z43" s="55">
        <f t="shared" ref="Z43:Z74" si="13">I43+M43+Q43+U43+Y43+E43</f>
        <v>10800</v>
      </c>
    </row>
    <row r="44" spans="1:26">
      <c r="A44" s="16">
        <v>35</v>
      </c>
      <c r="B44" s="19" t="s">
        <v>64</v>
      </c>
      <c r="C44" s="19"/>
      <c r="D44" s="42">
        <v>5000</v>
      </c>
      <c r="E44" s="42">
        <f t="shared" si="9"/>
        <v>10000</v>
      </c>
      <c r="F44" s="39"/>
      <c r="G44" s="39"/>
      <c r="H44" s="44"/>
      <c r="I44" s="44">
        <f t="shared" si="7"/>
        <v>0</v>
      </c>
      <c r="J44" s="39"/>
      <c r="K44" s="39"/>
      <c r="L44" s="44"/>
      <c r="M44" s="44">
        <f t="shared" si="10"/>
        <v>0</v>
      </c>
      <c r="N44" s="39"/>
      <c r="O44" s="39"/>
      <c r="P44" s="44"/>
      <c r="Q44" s="44">
        <f t="shared" si="8"/>
        <v>0</v>
      </c>
      <c r="R44" s="39"/>
      <c r="S44" s="39"/>
      <c r="T44" s="44"/>
      <c r="U44" s="44">
        <f t="shared" si="11"/>
        <v>0</v>
      </c>
      <c r="V44" s="39"/>
      <c r="W44" s="39"/>
      <c r="X44" s="44"/>
      <c r="Y44" s="44">
        <f t="shared" si="12"/>
        <v>0</v>
      </c>
      <c r="Z44" s="55">
        <f t="shared" si="13"/>
        <v>10000</v>
      </c>
    </row>
    <row r="45" spans="1:26">
      <c r="A45" s="16">
        <v>36</v>
      </c>
      <c r="B45" s="19" t="s">
        <v>65</v>
      </c>
      <c r="C45" s="19"/>
      <c r="D45" s="42">
        <v>5000</v>
      </c>
      <c r="E45" s="42">
        <f t="shared" si="9"/>
        <v>10000</v>
      </c>
      <c r="F45" s="39"/>
      <c r="G45" s="39"/>
      <c r="H45" s="44"/>
      <c r="I45" s="44">
        <f t="shared" si="7"/>
        <v>0</v>
      </c>
      <c r="J45" s="39"/>
      <c r="K45" s="39"/>
      <c r="L45" s="44"/>
      <c r="M45" s="44">
        <f t="shared" si="10"/>
        <v>0</v>
      </c>
      <c r="N45" s="39"/>
      <c r="O45" s="39"/>
      <c r="P45" s="44"/>
      <c r="Q45" s="44">
        <f t="shared" si="8"/>
        <v>0</v>
      </c>
      <c r="R45" s="39"/>
      <c r="S45" s="39"/>
      <c r="T45" s="44"/>
      <c r="U45" s="44">
        <f t="shared" si="11"/>
        <v>0</v>
      </c>
      <c r="V45" s="39"/>
      <c r="W45" s="39"/>
      <c r="X45" s="44"/>
      <c r="Y45" s="44">
        <f t="shared" si="12"/>
        <v>0</v>
      </c>
      <c r="Z45" s="55">
        <f t="shared" si="13"/>
        <v>10000</v>
      </c>
    </row>
    <row r="46" spans="1:26">
      <c r="A46" s="16">
        <v>37</v>
      </c>
      <c r="B46" s="17" t="s">
        <v>66</v>
      </c>
      <c r="C46" s="17"/>
      <c r="D46" s="42">
        <v>5000</v>
      </c>
      <c r="E46" s="42">
        <f t="shared" si="9"/>
        <v>10000</v>
      </c>
      <c r="F46" s="39"/>
      <c r="G46" s="39"/>
      <c r="H46" s="44"/>
      <c r="I46" s="44">
        <f t="shared" si="7"/>
        <v>0</v>
      </c>
      <c r="J46" s="39"/>
      <c r="K46" s="39"/>
      <c r="L46" s="44"/>
      <c r="M46" s="44">
        <f t="shared" si="10"/>
        <v>0</v>
      </c>
      <c r="N46" s="39"/>
      <c r="O46" s="39"/>
      <c r="P46" s="44"/>
      <c r="Q46" s="44">
        <f t="shared" si="8"/>
        <v>0</v>
      </c>
      <c r="R46" s="39"/>
      <c r="S46" s="39"/>
      <c r="T46" s="44"/>
      <c r="U46" s="44">
        <f t="shared" si="11"/>
        <v>0</v>
      </c>
      <c r="V46" s="39"/>
      <c r="W46" s="39"/>
      <c r="X46" s="44"/>
      <c r="Y46" s="44">
        <f t="shared" si="12"/>
        <v>0</v>
      </c>
      <c r="Z46" s="55">
        <f t="shared" si="13"/>
        <v>10000</v>
      </c>
    </row>
    <row r="47" spans="1:26">
      <c r="A47" s="16">
        <v>38</v>
      </c>
      <c r="B47" s="19" t="s">
        <v>67</v>
      </c>
      <c r="C47" s="19"/>
      <c r="D47" s="42">
        <v>5000</v>
      </c>
      <c r="E47" s="42">
        <f t="shared" si="9"/>
        <v>10000</v>
      </c>
      <c r="F47" s="39"/>
      <c r="G47" s="39"/>
      <c r="H47" s="44"/>
      <c r="I47" s="44">
        <f t="shared" si="7"/>
        <v>0</v>
      </c>
      <c r="J47" s="39"/>
      <c r="K47" s="39"/>
      <c r="L47" s="44"/>
      <c r="M47" s="44">
        <f t="shared" si="10"/>
        <v>0</v>
      </c>
      <c r="N47" s="39"/>
      <c r="O47" s="39"/>
      <c r="P47" s="44"/>
      <c r="Q47" s="44">
        <f t="shared" si="8"/>
        <v>0</v>
      </c>
      <c r="R47" s="39"/>
      <c r="S47" s="39"/>
      <c r="T47" s="44"/>
      <c r="U47" s="44">
        <f t="shared" si="11"/>
        <v>0</v>
      </c>
      <c r="V47" s="39"/>
      <c r="W47" s="39"/>
      <c r="X47" s="44"/>
      <c r="Y47" s="44">
        <f t="shared" si="12"/>
        <v>0</v>
      </c>
      <c r="Z47" s="55">
        <f t="shared" si="13"/>
        <v>10000</v>
      </c>
    </row>
    <row r="48" spans="1:26">
      <c r="A48" s="16">
        <v>39</v>
      </c>
      <c r="B48" s="19" t="s">
        <v>68</v>
      </c>
      <c r="C48" s="19"/>
      <c r="D48" s="42">
        <v>5000</v>
      </c>
      <c r="E48" s="42">
        <f t="shared" si="9"/>
        <v>10000</v>
      </c>
      <c r="F48" s="39"/>
      <c r="G48" s="39"/>
      <c r="H48" s="44"/>
      <c r="I48" s="44">
        <f t="shared" si="7"/>
        <v>0</v>
      </c>
      <c r="J48" s="39"/>
      <c r="K48" s="39"/>
      <c r="L48" s="44"/>
      <c r="M48" s="44">
        <f t="shared" si="10"/>
        <v>0</v>
      </c>
      <c r="N48" s="39"/>
      <c r="O48" s="39"/>
      <c r="P48" s="44"/>
      <c r="Q48" s="44">
        <f t="shared" si="8"/>
        <v>0</v>
      </c>
      <c r="R48" s="39"/>
      <c r="S48" s="39"/>
      <c r="T48" s="44"/>
      <c r="U48" s="44">
        <f t="shared" si="11"/>
        <v>0</v>
      </c>
      <c r="V48" s="39"/>
      <c r="W48" s="39"/>
      <c r="X48" s="44"/>
      <c r="Y48" s="44">
        <f t="shared" si="12"/>
        <v>0</v>
      </c>
      <c r="Z48" s="55">
        <f t="shared" si="13"/>
        <v>10000</v>
      </c>
    </row>
    <row r="49" spans="1:26">
      <c r="A49" s="16">
        <v>40</v>
      </c>
      <c r="B49" s="17" t="s">
        <v>69</v>
      </c>
      <c r="C49" s="17"/>
      <c r="D49" s="42">
        <v>5000</v>
      </c>
      <c r="E49" s="42">
        <f t="shared" si="9"/>
        <v>10000</v>
      </c>
      <c r="F49" s="39"/>
      <c r="G49" s="39"/>
      <c r="H49" s="44"/>
      <c r="I49" s="44">
        <f t="shared" si="7"/>
        <v>0</v>
      </c>
      <c r="J49" s="39"/>
      <c r="K49" s="39"/>
      <c r="L49" s="44"/>
      <c r="M49" s="44">
        <f t="shared" si="10"/>
        <v>0</v>
      </c>
      <c r="N49" s="39"/>
      <c r="O49" s="39"/>
      <c r="P49" s="44"/>
      <c r="Q49" s="44">
        <f t="shared" si="8"/>
        <v>0</v>
      </c>
      <c r="R49" s="39"/>
      <c r="S49" s="39"/>
      <c r="T49" s="44"/>
      <c r="U49" s="44">
        <f t="shared" si="11"/>
        <v>0</v>
      </c>
      <c r="V49" s="39"/>
      <c r="W49" s="39"/>
      <c r="X49" s="44"/>
      <c r="Y49" s="44">
        <f t="shared" si="12"/>
        <v>0</v>
      </c>
      <c r="Z49" s="55">
        <f t="shared" si="13"/>
        <v>10000</v>
      </c>
    </row>
    <row r="50" spans="1:26">
      <c r="A50" s="16">
        <v>41</v>
      </c>
      <c r="B50" s="19" t="s">
        <v>70</v>
      </c>
      <c r="C50" s="19"/>
      <c r="D50" s="42">
        <v>5000</v>
      </c>
      <c r="E50" s="42">
        <f t="shared" si="9"/>
        <v>10000</v>
      </c>
      <c r="F50" s="39"/>
      <c r="G50" s="39"/>
      <c r="H50" s="44"/>
      <c r="I50" s="44">
        <f t="shared" si="7"/>
        <v>0</v>
      </c>
      <c r="J50" s="39"/>
      <c r="K50" s="39"/>
      <c r="L50" s="44"/>
      <c r="M50" s="44">
        <f t="shared" si="10"/>
        <v>0</v>
      </c>
      <c r="N50" s="39"/>
      <c r="O50" s="39"/>
      <c r="P50" s="44"/>
      <c r="Q50" s="44">
        <f t="shared" si="8"/>
        <v>0</v>
      </c>
      <c r="R50" s="39"/>
      <c r="S50" s="39"/>
      <c r="T50" s="44"/>
      <c r="U50" s="44">
        <f t="shared" si="11"/>
        <v>0</v>
      </c>
      <c r="V50" s="39"/>
      <c r="W50" s="39"/>
      <c r="X50" s="44"/>
      <c r="Y50" s="44">
        <f t="shared" si="12"/>
        <v>0</v>
      </c>
      <c r="Z50" s="55">
        <f t="shared" si="13"/>
        <v>10000</v>
      </c>
    </row>
    <row r="51" spans="1:26">
      <c r="A51" s="16">
        <v>42</v>
      </c>
      <c r="B51" s="19" t="s">
        <v>71</v>
      </c>
      <c r="C51" s="19"/>
      <c r="D51" s="42">
        <v>5000</v>
      </c>
      <c r="E51" s="42">
        <f t="shared" si="9"/>
        <v>10000</v>
      </c>
      <c r="F51" s="43">
        <v>43466</v>
      </c>
      <c r="G51" s="43"/>
      <c r="H51" s="44">
        <v>2000</v>
      </c>
      <c r="I51" s="44">
        <f t="shared" si="7"/>
        <v>4000</v>
      </c>
      <c r="J51" s="39"/>
      <c r="K51" s="39"/>
      <c r="L51" s="44"/>
      <c r="M51" s="44">
        <f t="shared" si="10"/>
        <v>0</v>
      </c>
      <c r="N51" s="39"/>
      <c r="O51" s="39"/>
      <c r="P51" s="44"/>
      <c r="Q51" s="44">
        <f t="shared" si="8"/>
        <v>0</v>
      </c>
      <c r="R51" s="43">
        <v>43466</v>
      </c>
      <c r="S51" s="43"/>
      <c r="T51" s="44">
        <v>1000</v>
      </c>
      <c r="U51" s="44">
        <f t="shared" si="11"/>
        <v>2000</v>
      </c>
      <c r="V51" s="39"/>
      <c r="W51" s="39"/>
      <c r="X51" s="44"/>
      <c r="Y51" s="44">
        <f t="shared" si="12"/>
        <v>0</v>
      </c>
      <c r="Z51" s="55">
        <f t="shared" si="13"/>
        <v>16000</v>
      </c>
    </row>
    <row r="52" spans="1:26">
      <c r="A52" s="16">
        <v>43</v>
      </c>
      <c r="B52" s="17" t="s">
        <v>72</v>
      </c>
      <c r="C52" s="17"/>
      <c r="D52" s="42">
        <v>5000</v>
      </c>
      <c r="E52" s="42">
        <f t="shared" si="9"/>
        <v>10000</v>
      </c>
      <c r="F52" s="39"/>
      <c r="G52" s="39"/>
      <c r="H52" s="44"/>
      <c r="I52" s="44">
        <f t="shared" ref="I52:I94" si="14">IF(OR(G52="",MONTH(G52)-MONTH(F52)&gt;MONTH($Z$7)-MONTH(F52)),MONTH($Z$7)-MONTH(F52)+1,MONTH(G52)-MONTH(F52)+1)*H52</f>
        <v>0</v>
      </c>
      <c r="J52" s="39"/>
      <c r="K52" s="39"/>
      <c r="L52" s="44"/>
      <c r="M52" s="44">
        <f t="shared" si="10"/>
        <v>0</v>
      </c>
      <c r="N52" s="39"/>
      <c r="O52" s="39"/>
      <c r="P52" s="44"/>
      <c r="Q52" s="44">
        <f t="shared" si="8"/>
        <v>0</v>
      </c>
      <c r="R52" s="39"/>
      <c r="S52" s="39"/>
      <c r="T52" s="44"/>
      <c r="U52" s="44">
        <f t="shared" si="11"/>
        <v>0</v>
      </c>
      <c r="V52" s="39"/>
      <c r="W52" s="39"/>
      <c r="X52" s="44"/>
      <c r="Y52" s="44">
        <f t="shared" si="12"/>
        <v>0</v>
      </c>
      <c r="Z52" s="55">
        <f t="shared" si="13"/>
        <v>10000</v>
      </c>
    </row>
    <row r="53" spans="1:26">
      <c r="A53" s="16">
        <v>44</v>
      </c>
      <c r="B53" s="19" t="s">
        <v>73</v>
      </c>
      <c r="C53" s="19"/>
      <c r="D53" s="42">
        <v>5000</v>
      </c>
      <c r="E53" s="42">
        <f t="shared" si="9"/>
        <v>10000</v>
      </c>
      <c r="F53" s="39"/>
      <c r="G53" s="39"/>
      <c r="H53" s="44"/>
      <c r="I53" s="44">
        <f t="shared" si="14"/>
        <v>0</v>
      </c>
      <c r="J53" s="39"/>
      <c r="K53" s="39"/>
      <c r="L53" s="44"/>
      <c r="M53" s="44">
        <f t="shared" si="10"/>
        <v>0</v>
      </c>
      <c r="N53" s="39"/>
      <c r="O53" s="39"/>
      <c r="P53" s="44"/>
      <c r="Q53" s="44">
        <f t="shared" si="8"/>
        <v>0</v>
      </c>
      <c r="R53" s="39"/>
      <c r="S53" s="39"/>
      <c r="T53" s="44"/>
      <c r="U53" s="44">
        <f t="shared" si="11"/>
        <v>0</v>
      </c>
      <c r="V53" s="39"/>
      <c r="W53" s="39"/>
      <c r="X53" s="44"/>
      <c r="Y53" s="44">
        <f t="shared" si="12"/>
        <v>0</v>
      </c>
      <c r="Z53" s="55">
        <f t="shared" si="13"/>
        <v>10000</v>
      </c>
    </row>
    <row r="54" spans="1:26">
      <c r="A54" s="16">
        <v>45</v>
      </c>
      <c r="B54" s="17" t="s">
        <v>74</v>
      </c>
      <c r="C54" s="17"/>
      <c r="D54" s="42">
        <v>5000</v>
      </c>
      <c r="E54" s="42">
        <f t="shared" si="9"/>
        <v>10000</v>
      </c>
      <c r="F54" s="39"/>
      <c r="G54" s="39"/>
      <c r="H54" s="44"/>
      <c r="I54" s="44">
        <f t="shared" si="14"/>
        <v>0</v>
      </c>
      <c r="J54" s="39"/>
      <c r="K54" s="39"/>
      <c r="L54" s="44"/>
      <c r="M54" s="44">
        <f t="shared" si="10"/>
        <v>0</v>
      </c>
      <c r="N54" s="39"/>
      <c r="O54" s="39"/>
      <c r="P54" s="44"/>
      <c r="Q54" s="44">
        <f t="shared" si="8"/>
        <v>0</v>
      </c>
      <c r="R54" s="39"/>
      <c r="S54" s="39"/>
      <c r="T54" s="44"/>
      <c r="U54" s="44">
        <f t="shared" si="11"/>
        <v>0</v>
      </c>
      <c r="V54" s="39"/>
      <c r="W54" s="39"/>
      <c r="X54" s="44"/>
      <c r="Y54" s="44">
        <f t="shared" si="12"/>
        <v>0</v>
      </c>
      <c r="Z54" s="55">
        <f t="shared" si="13"/>
        <v>10000</v>
      </c>
    </row>
    <row r="55" spans="1:26">
      <c r="A55" s="16">
        <v>46</v>
      </c>
      <c r="B55" s="19" t="s">
        <v>75</v>
      </c>
      <c r="C55" s="19"/>
      <c r="D55" s="42">
        <v>5000</v>
      </c>
      <c r="E55" s="42">
        <f t="shared" si="9"/>
        <v>10000</v>
      </c>
      <c r="F55" s="39"/>
      <c r="G55" s="39"/>
      <c r="H55" s="44"/>
      <c r="I55" s="44">
        <f t="shared" si="14"/>
        <v>0</v>
      </c>
      <c r="J55" s="39"/>
      <c r="K55" s="39"/>
      <c r="L55" s="44"/>
      <c r="M55" s="44">
        <f t="shared" si="10"/>
        <v>0</v>
      </c>
      <c r="N55" s="39"/>
      <c r="O55" s="39"/>
      <c r="P55" s="44"/>
      <c r="Q55" s="44">
        <f t="shared" si="8"/>
        <v>0</v>
      </c>
      <c r="R55" s="39"/>
      <c r="S55" s="39"/>
      <c r="T55" s="44"/>
      <c r="U55" s="44">
        <f t="shared" si="11"/>
        <v>0</v>
      </c>
      <c r="V55" s="39"/>
      <c r="W55" s="39"/>
      <c r="X55" s="44"/>
      <c r="Y55" s="44">
        <f t="shared" si="12"/>
        <v>0</v>
      </c>
      <c r="Z55" s="55">
        <f t="shared" si="13"/>
        <v>10000</v>
      </c>
    </row>
    <row r="56" spans="1:26">
      <c r="A56" s="16">
        <v>47</v>
      </c>
      <c r="B56" s="19" t="s">
        <v>76</v>
      </c>
      <c r="C56" s="19"/>
      <c r="D56" s="42">
        <v>5000</v>
      </c>
      <c r="E56" s="42">
        <f t="shared" si="9"/>
        <v>10000</v>
      </c>
      <c r="F56" s="39"/>
      <c r="G56" s="39"/>
      <c r="H56" s="44"/>
      <c r="I56" s="44">
        <f t="shared" si="14"/>
        <v>0</v>
      </c>
      <c r="J56" s="39"/>
      <c r="K56" s="39"/>
      <c r="L56" s="44"/>
      <c r="M56" s="44">
        <f t="shared" si="10"/>
        <v>0</v>
      </c>
      <c r="N56" s="39"/>
      <c r="O56" s="39"/>
      <c r="P56" s="44"/>
      <c r="Q56" s="44">
        <f t="shared" ref="Q56:Q94" si="15">IF(OR(O56="",MONTH(O56)-MONTH(N56)&gt;MONTH($Z$7)-MONTH(N56)),MONTH($Z$7)-MONTH(N56)+1,MONTH(O56)-MONTH(N56)+1)*P56</f>
        <v>0</v>
      </c>
      <c r="R56" s="39"/>
      <c r="S56" s="39"/>
      <c r="T56" s="44"/>
      <c r="U56" s="44">
        <f t="shared" si="11"/>
        <v>0</v>
      </c>
      <c r="V56" s="39"/>
      <c r="W56" s="39"/>
      <c r="X56" s="44"/>
      <c r="Y56" s="44">
        <f t="shared" si="12"/>
        <v>0</v>
      </c>
      <c r="Z56" s="55">
        <f t="shared" si="13"/>
        <v>10000</v>
      </c>
    </row>
    <row r="57" spans="1:26">
      <c r="A57" s="16">
        <v>48</v>
      </c>
      <c r="B57" s="17" t="s">
        <v>77</v>
      </c>
      <c r="C57" s="17"/>
      <c r="D57" s="42">
        <v>5000</v>
      </c>
      <c r="E57" s="42">
        <f t="shared" si="9"/>
        <v>10000</v>
      </c>
      <c r="F57" s="39"/>
      <c r="G57" s="39"/>
      <c r="H57" s="44"/>
      <c r="I57" s="44">
        <f t="shared" si="14"/>
        <v>0</v>
      </c>
      <c r="J57" s="39"/>
      <c r="K57" s="39"/>
      <c r="L57" s="44"/>
      <c r="M57" s="44">
        <f t="shared" si="10"/>
        <v>0</v>
      </c>
      <c r="N57" s="39"/>
      <c r="O57" s="39"/>
      <c r="P57" s="44"/>
      <c r="Q57" s="44">
        <f t="shared" si="15"/>
        <v>0</v>
      </c>
      <c r="R57" s="39"/>
      <c r="S57" s="39"/>
      <c r="T57" s="44"/>
      <c r="U57" s="44">
        <f t="shared" si="11"/>
        <v>0</v>
      </c>
      <c r="V57" s="39"/>
      <c r="W57" s="39"/>
      <c r="X57" s="44"/>
      <c r="Y57" s="44">
        <f t="shared" si="12"/>
        <v>0</v>
      </c>
      <c r="Z57" s="55">
        <f t="shared" si="13"/>
        <v>10000</v>
      </c>
    </row>
    <row r="58" spans="1:26">
      <c r="A58" s="16">
        <v>49</v>
      </c>
      <c r="B58" s="19" t="s">
        <v>78</v>
      </c>
      <c r="C58" s="19"/>
      <c r="D58" s="42">
        <v>5000</v>
      </c>
      <c r="E58" s="42">
        <f t="shared" si="9"/>
        <v>10000</v>
      </c>
      <c r="F58" s="39"/>
      <c r="G58" s="39"/>
      <c r="H58" s="44"/>
      <c r="I58" s="44">
        <f t="shared" si="14"/>
        <v>0</v>
      </c>
      <c r="J58" s="39"/>
      <c r="K58" s="39"/>
      <c r="L58" s="44"/>
      <c r="M58" s="44">
        <f t="shared" si="10"/>
        <v>0</v>
      </c>
      <c r="N58" s="39"/>
      <c r="O58" s="39"/>
      <c r="P58" s="44"/>
      <c r="Q58" s="44">
        <f t="shared" si="15"/>
        <v>0</v>
      </c>
      <c r="R58" s="39"/>
      <c r="S58" s="39"/>
      <c r="T58" s="44"/>
      <c r="U58" s="44">
        <f t="shared" si="11"/>
        <v>0</v>
      </c>
      <c r="V58" s="39"/>
      <c r="W58" s="39"/>
      <c r="X58" s="44"/>
      <c r="Y58" s="44">
        <f t="shared" si="12"/>
        <v>0</v>
      </c>
      <c r="Z58" s="55">
        <f t="shared" si="13"/>
        <v>10000</v>
      </c>
    </row>
    <row r="59" spans="1:26">
      <c r="A59" s="16">
        <v>50</v>
      </c>
      <c r="B59" s="19" t="s">
        <v>79</v>
      </c>
      <c r="C59" s="19"/>
      <c r="D59" s="42">
        <v>5000</v>
      </c>
      <c r="E59" s="42">
        <f t="shared" si="9"/>
        <v>10000</v>
      </c>
      <c r="F59" s="39"/>
      <c r="G59" s="39"/>
      <c r="H59" s="44"/>
      <c r="I59" s="44">
        <f t="shared" si="14"/>
        <v>0</v>
      </c>
      <c r="J59" s="39"/>
      <c r="K59" s="39"/>
      <c r="L59" s="44"/>
      <c r="M59" s="44">
        <f t="shared" si="10"/>
        <v>0</v>
      </c>
      <c r="N59" s="39"/>
      <c r="O59" s="39"/>
      <c r="P59" s="44"/>
      <c r="Q59" s="44">
        <f t="shared" si="15"/>
        <v>0</v>
      </c>
      <c r="R59" s="39"/>
      <c r="S59" s="39"/>
      <c r="T59" s="44"/>
      <c r="U59" s="44">
        <f t="shared" si="11"/>
        <v>0</v>
      </c>
      <c r="V59" s="39"/>
      <c r="W59" s="39"/>
      <c r="X59" s="44"/>
      <c r="Y59" s="44">
        <f t="shared" si="12"/>
        <v>0</v>
      </c>
      <c r="Z59" s="55">
        <f t="shared" si="13"/>
        <v>10000</v>
      </c>
    </row>
    <row r="60" spans="1:26">
      <c r="A60" s="16">
        <v>51</v>
      </c>
      <c r="B60" s="17" t="s">
        <v>80</v>
      </c>
      <c r="C60" s="17"/>
      <c r="D60" s="42">
        <v>5000</v>
      </c>
      <c r="E60" s="42">
        <f t="shared" si="9"/>
        <v>10000</v>
      </c>
      <c r="F60" s="39"/>
      <c r="G60" s="39"/>
      <c r="H60" s="44"/>
      <c r="I60" s="44">
        <f t="shared" si="14"/>
        <v>0</v>
      </c>
      <c r="J60" s="39"/>
      <c r="K60" s="39"/>
      <c r="L60" s="44"/>
      <c r="M60" s="44">
        <f t="shared" si="10"/>
        <v>0</v>
      </c>
      <c r="N60" s="39"/>
      <c r="O60" s="39"/>
      <c r="P60" s="44"/>
      <c r="Q60" s="44">
        <f t="shared" si="15"/>
        <v>0</v>
      </c>
      <c r="R60" s="39"/>
      <c r="S60" s="39"/>
      <c r="T60" s="44"/>
      <c r="U60" s="44">
        <f t="shared" si="11"/>
        <v>0</v>
      </c>
      <c r="V60" s="39"/>
      <c r="W60" s="39"/>
      <c r="X60" s="44"/>
      <c r="Y60" s="44">
        <f t="shared" si="12"/>
        <v>0</v>
      </c>
      <c r="Z60" s="55">
        <f t="shared" si="13"/>
        <v>10000</v>
      </c>
    </row>
    <row r="61" spans="1:26">
      <c r="A61" s="16">
        <v>52</v>
      </c>
      <c r="B61" s="19" t="s">
        <v>81</v>
      </c>
      <c r="C61" s="19"/>
      <c r="D61" s="42">
        <v>5000</v>
      </c>
      <c r="E61" s="42">
        <f t="shared" si="9"/>
        <v>10000</v>
      </c>
      <c r="F61" s="39"/>
      <c r="G61" s="39"/>
      <c r="H61" s="44"/>
      <c r="I61" s="44">
        <f t="shared" si="14"/>
        <v>0</v>
      </c>
      <c r="J61" s="39"/>
      <c r="K61" s="39"/>
      <c r="L61" s="44"/>
      <c r="M61" s="44">
        <f t="shared" si="10"/>
        <v>0</v>
      </c>
      <c r="N61" s="39"/>
      <c r="O61" s="39"/>
      <c r="P61" s="44"/>
      <c r="Q61" s="44">
        <f t="shared" si="15"/>
        <v>0</v>
      </c>
      <c r="R61" s="39"/>
      <c r="S61" s="39"/>
      <c r="T61" s="44"/>
      <c r="U61" s="44">
        <f t="shared" si="11"/>
        <v>0</v>
      </c>
      <c r="V61" s="39"/>
      <c r="W61" s="39"/>
      <c r="X61" s="44"/>
      <c r="Y61" s="44">
        <f t="shared" si="12"/>
        <v>0</v>
      </c>
      <c r="Z61" s="55">
        <f t="shared" si="13"/>
        <v>10000</v>
      </c>
    </row>
    <row r="62" spans="1:26">
      <c r="A62" s="16">
        <v>53</v>
      </c>
      <c r="B62" s="19" t="s">
        <v>82</v>
      </c>
      <c r="C62" s="19"/>
      <c r="D62" s="42">
        <v>5000</v>
      </c>
      <c r="E62" s="42">
        <f t="shared" si="9"/>
        <v>10000</v>
      </c>
      <c r="F62" s="39"/>
      <c r="G62" s="39"/>
      <c r="H62" s="44"/>
      <c r="I62" s="44">
        <f t="shared" si="14"/>
        <v>0</v>
      </c>
      <c r="J62" s="39"/>
      <c r="K62" s="39"/>
      <c r="L62" s="44"/>
      <c r="M62" s="44">
        <f t="shared" si="10"/>
        <v>0</v>
      </c>
      <c r="N62" s="39"/>
      <c r="O62" s="39"/>
      <c r="P62" s="44"/>
      <c r="Q62" s="44">
        <f t="shared" si="15"/>
        <v>0</v>
      </c>
      <c r="R62" s="39"/>
      <c r="S62" s="39"/>
      <c r="T62" s="44"/>
      <c r="U62" s="44">
        <f t="shared" si="11"/>
        <v>0</v>
      </c>
      <c r="V62" s="39"/>
      <c r="W62" s="39"/>
      <c r="X62" s="44"/>
      <c r="Y62" s="44">
        <f t="shared" si="12"/>
        <v>0</v>
      </c>
      <c r="Z62" s="55">
        <f t="shared" si="13"/>
        <v>10000</v>
      </c>
    </row>
    <row r="63" spans="1:26">
      <c r="A63" s="16">
        <v>54</v>
      </c>
      <c r="B63" s="17" t="s">
        <v>83</v>
      </c>
      <c r="C63" s="17"/>
      <c r="D63" s="42">
        <v>5000</v>
      </c>
      <c r="E63" s="42">
        <f t="shared" si="9"/>
        <v>10000</v>
      </c>
      <c r="F63" s="39"/>
      <c r="G63" s="39"/>
      <c r="H63" s="44"/>
      <c r="I63" s="44">
        <f t="shared" si="14"/>
        <v>0</v>
      </c>
      <c r="J63" s="39"/>
      <c r="K63" s="39"/>
      <c r="L63" s="44"/>
      <c r="M63" s="44">
        <f t="shared" si="10"/>
        <v>0</v>
      </c>
      <c r="N63" s="39"/>
      <c r="O63" s="39"/>
      <c r="P63" s="44"/>
      <c r="Q63" s="44">
        <f t="shared" si="15"/>
        <v>0</v>
      </c>
      <c r="R63" s="39"/>
      <c r="S63" s="39"/>
      <c r="T63" s="44"/>
      <c r="U63" s="44">
        <f t="shared" si="11"/>
        <v>0</v>
      </c>
      <c r="V63" s="39"/>
      <c r="W63" s="39"/>
      <c r="X63" s="44"/>
      <c r="Y63" s="44">
        <f t="shared" si="12"/>
        <v>0</v>
      </c>
      <c r="Z63" s="55">
        <f t="shared" si="13"/>
        <v>10000</v>
      </c>
    </row>
    <row r="64" spans="1:26">
      <c r="A64" s="16">
        <v>55</v>
      </c>
      <c r="B64" s="19" t="s">
        <v>84</v>
      </c>
      <c r="C64" s="19"/>
      <c r="D64" s="42">
        <v>5000</v>
      </c>
      <c r="E64" s="42">
        <f t="shared" si="9"/>
        <v>10000</v>
      </c>
      <c r="F64" s="39"/>
      <c r="G64" s="39"/>
      <c r="H64" s="44"/>
      <c r="I64" s="44">
        <f t="shared" si="14"/>
        <v>0</v>
      </c>
      <c r="J64" s="39"/>
      <c r="K64" s="39"/>
      <c r="L64" s="44"/>
      <c r="M64" s="44">
        <f t="shared" si="10"/>
        <v>0</v>
      </c>
      <c r="N64" s="39"/>
      <c r="O64" s="39"/>
      <c r="P64" s="44"/>
      <c r="Q64" s="44">
        <f t="shared" si="15"/>
        <v>0</v>
      </c>
      <c r="R64" s="39"/>
      <c r="S64" s="39"/>
      <c r="T64" s="44"/>
      <c r="U64" s="44">
        <f t="shared" si="11"/>
        <v>0</v>
      </c>
      <c r="V64" s="39"/>
      <c r="W64" s="39"/>
      <c r="X64" s="44"/>
      <c r="Y64" s="44">
        <f t="shared" si="12"/>
        <v>0</v>
      </c>
      <c r="Z64" s="55">
        <f t="shared" si="13"/>
        <v>10000</v>
      </c>
    </row>
    <row r="65" spans="1:26">
      <c r="A65" s="16">
        <v>56</v>
      </c>
      <c r="B65" s="17" t="s">
        <v>85</v>
      </c>
      <c r="C65" s="17"/>
      <c r="D65" s="42">
        <v>5000</v>
      </c>
      <c r="E65" s="42">
        <f t="shared" si="9"/>
        <v>10000</v>
      </c>
      <c r="F65" s="39"/>
      <c r="G65" s="39"/>
      <c r="H65" s="44"/>
      <c r="I65" s="44">
        <f t="shared" si="14"/>
        <v>0</v>
      </c>
      <c r="J65" s="39"/>
      <c r="K65" s="39"/>
      <c r="L65" s="44"/>
      <c r="M65" s="44">
        <f t="shared" si="10"/>
        <v>0</v>
      </c>
      <c r="N65" s="39"/>
      <c r="O65" s="39"/>
      <c r="P65" s="44"/>
      <c r="Q65" s="44">
        <f t="shared" si="15"/>
        <v>0</v>
      </c>
      <c r="R65" s="39"/>
      <c r="S65" s="39"/>
      <c r="T65" s="44"/>
      <c r="U65" s="44">
        <f t="shared" si="11"/>
        <v>0</v>
      </c>
      <c r="V65" s="39"/>
      <c r="W65" s="39"/>
      <c r="X65" s="44"/>
      <c r="Y65" s="44">
        <f t="shared" si="12"/>
        <v>0</v>
      </c>
      <c r="Z65" s="55">
        <f t="shared" si="13"/>
        <v>10000</v>
      </c>
    </row>
    <row r="66" spans="1:26">
      <c r="A66" s="16">
        <v>57</v>
      </c>
      <c r="B66" s="19" t="s">
        <v>86</v>
      </c>
      <c r="C66" s="19"/>
      <c r="D66" s="42">
        <v>5000</v>
      </c>
      <c r="E66" s="42">
        <f t="shared" si="9"/>
        <v>10000</v>
      </c>
      <c r="F66" s="39"/>
      <c r="G66" s="39"/>
      <c r="H66" s="44"/>
      <c r="I66" s="44">
        <f t="shared" si="14"/>
        <v>0</v>
      </c>
      <c r="J66" s="39"/>
      <c r="K66" s="39"/>
      <c r="L66" s="44"/>
      <c r="M66" s="44">
        <f t="shared" si="10"/>
        <v>0</v>
      </c>
      <c r="N66" s="39"/>
      <c r="O66" s="39"/>
      <c r="P66" s="44"/>
      <c r="Q66" s="44">
        <f t="shared" si="15"/>
        <v>0</v>
      </c>
      <c r="R66" s="39"/>
      <c r="S66" s="39"/>
      <c r="T66" s="44"/>
      <c r="U66" s="44">
        <f t="shared" si="11"/>
        <v>0</v>
      </c>
      <c r="V66" s="39"/>
      <c r="W66" s="39"/>
      <c r="X66" s="44"/>
      <c r="Y66" s="44">
        <f t="shared" si="12"/>
        <v>0</v>
      </c>
      <c r="Z66" s="55">
        <f t="shared" si="13"/>
        <v>10000</v>
      </c>
    </row>
    <row r="67" spans="1:26">
      <c r="A67" s="16">
        <v>58</v>
      </c>
      <c r="B67" s="19" t="s">
        <v>87</v>
      </c>
      <c r="C67" s="19"/>
      <c r="D67" s="42">
        <v>5000</v>
      </c>
      <c r="E67" s="42">
        <f t="shared" si="9"/>
        <v>10000</v>
      </c>
      <c r="F67" s="39"/>
      <c r="G67" s="39"/>
      <c r="H67" s="44"/>
      <c r="I67" s="44">
        <f t="shared" si="14"/>
        <v>0</v>
      </c>
      <c r="J67" s="39"/>
      <c r="K67" s="39"/>
      <c r="L67" s="44"/>
      <c r="M67" s="44">
        <f t="shared" si="10"/>
        <v>0</v>
      </c>
      <c r="N67" s="39"/>
      <c r="O67" s="39"/>
      <c r="P67" s="44"/>
      <c r="Q67" s="44">
        <f t="shared" si="15"/>
        <v>0</v>
      </c>
      <c r="R67" s="39"/>
      <c r="S67" s="39"/>
      <c r="T67" s="44"/>
      <c r="U67" s="44">
        <f t="shared" si="11"/>
        <v>0</v>
      </c>
      <c r="V67" s="39"/>
      <c r="W67" s="39"/>
      <c r="X67" s="44"/>
      <c r="Y67" s="44">
        <f t="shared" si="12"/>
        <v>0</v>
      </c>
      <c r="Z67" s="55">
        <f t="shared" si="13"/>
        <v>10000</v>
      </c>
    </row>
    <row r="68" spans="1:26">
      <c r="A68" s="16">
        <v>59</v>
      </c>
      <c r="B68" s="17" t="s">
        <v>88</v>
      </c>
      <c r="C68" s="17"/>
      <c r="D68" s="42">
        <v>5000</v>
      </c>
      <c r="E68" s="42">
        <f t="shared" si="9"/>
        <v>10000</v>
      </c>
      <c r="F68" s="39"/>
      <c r="G68" s="39"/>
      <c r="H68" s="44"/>
      <c r="I68" s="44">
        <f t="shared" si="14"/>
        <v>0</v>
      </c>
      <c r="J68" s="39"/>
      <c r="K68" s="39"/>
      <c r="L68" s="44"/>
      <c r="M68" s="44">
        <f t="shared" si="10"/>
        <v>0</v>
      </c>
      <c r="N68" s="39"/>
      <c r="O68" s="39"/>
      <c r="P68" s="44"/>
      <c r="Q68" s="44">
        <f t="shared" si="15"/>
        <v>0</v>
      </c>
      <c r="R68" s="39"/>
      <c r="S68" s="39"/>
      <c r="T68" s="44"/>
      <c r="U68" s="44">
        <f t="shared" si="11"/>
        <v>0</v>
      </c>
      <c r="V68" s="39"/>
      <c r="W68" s="39"/>
      <c r="X68" s="44"/>
      <c r="Y68" s="44">
        <f t="shared" si="12"/>
        <v>0</v>
      </c>
      <c r="Z68" s="55">
        <f t="shared" si="13"/>
        <v>10000</v>
      </c>
    </row>
    <row r="69" spans="1:26">
      <c r="A69" s="16">
        <v>60</v>
      </c>
      <c r="B69" s="19" t="s">
        <v>89</v>
      </c>
      <c r="C69" s="19"/>
      <c r="D69" s="42">
        <v>5000</v>
      </c>
      <c r="E69" s="42">
        <f t="shared" si="9"/>
        <v>10000</v>
      </c>
      <c r="F69" s="39"/>
      <c r="G69" s="39"/>
      <c r="H69" s="44"/>
      <c r="I69" s="44">
        <f t="shared" si="14"/>
        <v>0</v>
      </c>
      <c r="J69" s="39"/>
      <c r="K69" s="39"/>
      <c r="L69" s="44"/>
      <c r="M69" s="44">
        <f t="shared" si="10"/>
        <v>0</v>
      </c>
      <c r="N69" s="39"/>
      <c r="O69" s="39"/>
      <c r="P69" s="44"/>
      <c r="Q69" s="44">
        <f t="shared" si="15"/>
        <v>0</v>
      </c>
      <c r="R69" s="39"/>
      <c r="S69" s="39"/>
      <c r="T69" s="44"/>
      <c r="U69" s="44">
        <f t="shared" si="11"/>
        <v>0</v>
      </c>
      <c r="V69" s="39"/>
      <c r="W69" s="39"/>
      <c r="X69" s="44"/>
      <c r="Y69" s="44">
        <f t="shared" si="12"/>
        <v>0</v>
      </c>
      <c r="Z69" s="55">
        <f t="shared" si="13"/>
        <v>10000</v>
      </c>
    </row>
    <row r="70" spans="1:26">
      <c r="A70" s="16">
        <v>61</v>
      </c>
      <c r="B70" s="19" t="s">
        <v>90</v>
      </c>
      <c r="C70" s="19"/>
      <c r="D70" s="42">
        <v>5000</v>
      </c>
      <c r="E70" s="42">
        <f t="shared" si="9"/>
        <v>10000</v>
      </c>
      <c r="F70" s="39"/>
      <c r="G70" s="39"/>
      <c r="H70" s="44"/>
      <c r="I70" s="44">
        <f t="shared" si="14"/>
        <v>0</v>
      </c>
      <c r="J70" s="39"/>
      <c r="K70" s="39"/>
      <c r="L70" s="44"/>
      <c r="M70" s="44">
        <f t="shared" si="10"/>
        <v>0</v>
      </c>
      <c r="N70" s="39"/>
      <c r="O70" s="39"/>
      <c r="P70" s="44"/>
      <c r="Q70" s="44">
        <f t="shared" si="15"/>
        <v>0</v>
      </c>
      <c r="R70" s="39"/>
      <c r="S70" s="39"/>
      <c r="T70" s="44"/>
      <c r="U70" s="44">
        <f t="shared" si="11"/>
        <v>0</v>
      </c>
      <c r="V70" s="39"/>
      <c r="W70" s="39"/>
      <c r="X70" s="44"/>
      <c r="Y70" s="44">
        <f t="shared" si="12"/>
        <v>0</v>
      </c>
      <c r="Z70" s="55">
        <f t="shared" si="13"/>
        <v>10000</v>
      </c>
    </row>
    <row r="71" spans="1:26">
      <c r="A71" s="16">
        <v>62</v>
      </c>
      <c r="B71" s="17" t="s">
        <v>91</v>
      </c>
      <c r="C71" s="17"/>
      <c r="D71" s="42">
        <v>5000</v>
      </c>
      <c r="E71" s="42">
        <f t="shared" si="9"/>
        <v>10000</v>
      </c>
      <c r="F71" s="39"/>
      <c r="G71" s="39"/>
      <c r="H71" s="44"/>
      <c r="I71" s="44">
        <f t="shared" si="14"/>
        <v>0</v>
      </c>
      <c r="J71" s="39"/>
      <c r="K71" s="39"/>
      <c r="L71" s="44"/>
      <c r="M71" s="44">
        <f t="shared" si="10"/>
        <v>0</v>
      </c>
      <c r="N71" s="39"/>
      <c r="O71" s="39"/>
      <c r="P71" s="44"/>
      <c r="Q71" s="44">
        <f t="shared" si="15"/>
        <v>0</v>
      </c>
      <c r="R71" s="39"/>
      <c r="S71" s="39"/>
      <c r="T71" s="44"/>
      <c r="U71" s="44">
        <f t="shared" si="11"/>
        <v>0</v>
      </c>
      <c r="V71" s="39"/>
      <c r="W71" s="39"/>
      <c r="X71" s="44"/>
      <c r="Y71" s="44">
        <f t="shared" si="12"/>
        <v>0</v>
      </c>
      <c r="Z71" s="55">
        <f t="shared" si="13"/>
        <v>10000</v>
      </c>
    </row>
    <row r="72" spans="1:26">
      <c r="A72" s="16">
        <v>63</v>
      </c>
      <c r="B72" s="19" t="s">
        <v>92</v>
      </c>
      <c r="C72" s="19"/>
      <c r="D72" s="42">
        <v>5000</v>
      </c>
      <c r="E72" s="42">
        <f t="shared" si="9"/>
        <v>10000</v>
      </c>
      <c r="F72" s="39"/>
      <c r="G72" s="39"/>
      <c r="H72" s="44"/>
      <c r="I72" s="44">
        <f t="shared" si="14"/>
        <v>0</v>
      </c>
      <c r="J72" s="39"/>
      <c r="K72" s="39"/>
      <c r="L72" s="44"/>
      <c r="M72" s="44">
        <f t="shared" si="10"/>
        <v>0</v>
      </c>
      <c r="N72" s="39"/>
      <c r="O72" s="39"/>
      <c r="P72" s="44"/>
      <c r="Q72" s="44">
        <f t="shared" si="15"/>
        <v>0</v>
      </c>
      <c r="R72" s="39"/>
      <c r="S72" s="39"/>
      <c r="T72" s="44"/>
      <c r="U72" s="44">
        <f t="shared" si="11"/>
        <v>0</v>
      </c>
      <c r="V72" s="39"/>
      <c r="W72" s="39"/>
      <c r="X72" s="44"/>
      <c r="Y72" s="44">
        <f t="shared" si="12"/>
        <v>0</v>
      </c>
      <c r="Z72" s="55">
        <f t="shared" si="13"/>
        <v>10000</v>
      </c>
    </row>
    <row r="73" spans="1:26">
      <c r="A73" s="16">
        <v>64</v>
      </c>
      <c r="B73" s="19" t="s">
        <v>93</v>
      </c>
      <c r="C73" s="19"/>
      <c r="D73" s="42">
        <v>5000</v>
      </c>
      <c r="E73" s="42">
        <f t="shared" si="9"/>
        <v>10000</v>
      </c>
      <c r="F73" s="39"/>
      <c r="G73" s="39"/>
      <c r="H73" s="44"/>
      <c r="I73" s="44">
        <f t="shared" si="14"/>
        <v>0</v>
      </c>
      <c r="J73" s="39"/>
      <c r="K73" s="39"/>
      <c r="L73" s="44"/>
      <c r="M73" s="44">
        <f t="shared" si="10"/>
        <v>0</v>
      </c>
      <c r="N73" s="39"/>
      <c r="O73" s="39"/>
      <c r="P73" s="44"/>
      <c r="Q73" s="44">
        <f t="shared" si="15"/>
        <v>0</v>
      </c>
      <c r="R73" s="39"/>
      <c r="S73" s="39"/>
      <c r="T73" s="44"/>
      <c r="U73" s="44">
        <f t="shared" si="11"/>
        <v>0</v>
      </c>
      <c r="V73" s="39"/>
      <c r="W73" s="39"/>
      <c r="X73" s="44"/>
      <c r="Y73" s="44">
        <f t="shared" si="12"/>
        <v>0</v>
      </c>
      <c r="Z73" s="55">
        <f t="shared" si="13"/>
        <v>10000</v>
      </c>
    </row>
    <row r="74" spans="1:26">
      <c r="A74" s="16">
        <v>65</v>
      </c>
      <c r="B74" s="17" t="s">
        <v>94</v>
      </c>
      <c r="C74" s="17"/>
      <c r="D74" s="42">
        <v>5000</v>
      </c>
      <c r="E74" s="42">
        <f t="shared" si="9"/>
        <v>10000</v>
      </c>
      <c r="F74" s="39"/>
      <c r="G74" s="39"/>
      <c r="H74" s="44"/>
      <c r="I74" s="44">
        <f t="shared" si="14"/>
        <v>0</v>
      </c>
      <c r="J74" s="39"/>
      <c r="K74" s="39"/>
      <c r="L74" s="44"/>
      <c r="M74" s="44">
        <f t="shared" si="10"/>
        <v>0</v>
      </c>
      <c r="N74" s="39"/>
      <c r="O74" s="39"/>
      <c r="P74" s="44"/>
      <c r="Q74" s="44">
        <f t="shared" si="15"/>
        <v>0</v>
      </c>
      <c r="R74" s="39"/>
      <c r="S74" s="39"/>
      <c r="T74" s="44"/>
      <c r="U74" s="44">
        <f t="shared" si="11"/>
        <v>0</v>
      </c>
      <c r="V74" s="39"/>
      <c r="W74" s="39"/>
      <c r="X74" s="44"/>
      <c r="Y74" s="44">
        <f t="shared" si="12"/>
        <v>0</v>
      </c>
      <c r="Z74" s="55">
        <f t="shared" si="13"/>
        <v>10000</v>
      </c>
    </row>
    <row r="75" spans="1:26">
      <c r="A75" s="16">
        <v>66</v>
      </c>
      <c r="B75" s="19" t="s">
        <v>95</v>
      </c>
      <c r="C75" s="19"/>
      <c r="D75" s="42">
        <v>5000</v>
      </c>
      <c r="E75" s="42">
        <f t="shared" ref="E75:E106" si="16">IF(C75="",MONTH($Z$7)*D75,(-MONTH(C75)+MONTH($Z$7)+1)*D75)</f>
        <v>10000</v>
      </c>
      <c r="F75" s="39"/>
      <c r="G75" s="39"/>
      <c r="H75" s="44"/>
      <c r="I75" s="44">
        <f t="shared" si="14"/>
        <v>0</v>
      </c>
      <c r="J75" s="39"/>
      <c r="K75" s="39"/>
      <c r="L75" s="44"/>
      <c r="M75" s="44">
        <f t="shared" ref="M75:M94" si="17">IF(OR(K75="",MONTH(K75)-MONTH(J75)&gt;MONTH($Z$7)-MONTH(J75)),MONTH($Z$7)-MONTH(J75)+1,MONTH(K75)-MONTH(J75)+1)*L75</f>
        <v>0</v>
      </c>
      <c r="N75" s="39"/>
      <c r="O75" s="39"/>
      <c r="P75" s="44"/>
      <c r="Q75" s="44">
        <f t="shared" si="15"/>
        <v>0</v>
      </c>
      <c r="R75" s="39"/>
      <c r="S75" s="39"/>
      <c r="T75" s="44"/>
      <c r="U75" s="44">
        <f t="shared" ref="U75:U106" si="18">IF(OR(S75="",MONTH(S75)-MONTH(R75)&gt;MONTH($Z$7)-MONTH(R75)),MONTH($Z$7)-MONTH(R75)+1,MONTH(S75)-MONTH(R75)+1)*T75</f>
        <v>0</v>
      </c>
      <c r="V75" s="39"/>
      <c r="W75" s="39"/>
      <c r="X75" s="44"/>
      <c r="Y75" s="44">
        <f t="shared" ref="Y75:Y94" si="19">IF(OR(W75="",MONTH(W75)-MONTH(V75)&gt;MONTH($Z$7)-MONTH(V75)),MONTH($Z$7)-MONTH(V75)+1,MONTH(W75)-MONTH(V75)+1)*X75</f>
        <v>0</v>
      </c>
      <c r="Z75" s="55">
        <f t="shared" ref="Z75:Z106" si="20">I75+M75+Q75+U75+Y75+E75</f>
        <v>10000</v>
      </c>
    </row>
    <row r="76" spans="1:26">
      <c r="A76" s="16">
        <v>67</v>
      </c>
      <c r="B76" s="17" t="s">
        <v>96</v>
      </c>
      <c r="C76" s="17"/>
      <c r="D76" s="42">
        <v>5000</v>
      </c>
      <c r="E76" s="42">
        <f t="shared" si="16"/>
        <v>10000</v>
      </c>
      <c r="F76" s="39"/>
      <c r="G76" s="39"/>
      <c r="H76" s="44"/>
      <c r="I76" s="44">
        <f t="shared" si="14"/>
        <v>0</v>
      </c>
      <c r="J76" s="39"/>
      <c r="K76" s="39"/>
      <c r="L76" s="44"/>
      <c r="M76" s="44">
        <f t="shared" si="17"/>
        <v>0</v>
      </c>
      <c r="N76" s="39"/>
      <c r="O76" s="39"/>
      <c r="P76" s="44"/>
      <c r="Q76" s="44">
        <f t="shared" si="15"/>
        <v>0</v>
      </c>
      <c r="R76" s="39"/>
      <c r="S76" s="39"/>
      <c r="T76" s="44"/>
      <c r="U76" s="44">
        <f t="shared" si="18"/>
        <v>0</v>
      </c>
      <c r="V76" s="39"/>
      <c r="W76" s="39"/>
      <c r="X76" s="44"/>
      <c r="Y76" s="44">
        <f t="shared" si="19"/>
        <v>0</v>
      </c>
      <c r="Z76" s="55">
        <f t="shared" si="20"/>
        <v>10000</v>
      </c>
    </row>
    <row r="77" spans="1:26">
      <c r="A77" s="16">
        <v>68</v>
      </c>
      <c r="B77" s="19" t="s">
        <v>97</v>
      </c>
      <c r="C77" s="19"/>
      <c r="D77" s="42">
        <v>5000</v>
      </c>
      <c r="E77" s="42">
        <f t="shared" si="16"/>
        <v>10000</v>
      </c>
      <c r="F77" s="39"/>
      <c r="G77" s="39"/>
      <c r="H77" s="44"/>
      <c r="I77" s="44">
        <f t="shared" si="14"/>
        <v>0</v>
      </c>
      <c r="J77" s="39"/>
      <c r="K77" s="39"/>
      <c r="L77" s="44"/>
      <c r="M77" s="44">
        <f t="shared" si="17"/>
        <v>0</v>
      </c>
      <c r="N77" s="39"/>
      <c r="O77" s="39"/>
      <c r="P77" s="44"/>
      <c r="Q77" s="44">
        <f t="shared" si="15"/>
        <v>0</v>
      </c>
      <c r="R77" s="39"/>
      <c r="S77" s="39"/>
      <c r="T77" s="44"/>
      <c r="U77" s="44">
        <f t="shared" si="18"/>
        <v>0</v>
      </c>
      <c r="V77" s="39"/>
      <c r="W77" s="39"/>
      <c r="X77" s="44"/>
      <c r="Y77" s="44">
        <f t="shared" si="19"/>
        <v>0</v>
      </c>
      <c r="Z77" s="55">
        <f t="shared" si="20"/>
        <v>10000</v>
      </c>
    </row>
    <row r="78" spans="1:26">
      <c r="A78" s="16">
        <v>69</v>
      </c>
      <c r="B78" s="19" t="s">
        <v>98</v>
      </c>
      <c r="C78" s="19"/>
      <c r="D78" s="42">
        <v>5000</v>
      </c>
      <c r="E78" s="42">
        <f t="shared" si="16"/>
        <v>10000</v>
      </c>
      <c r="F78" s="39"/>
      <c r="G78" s="39"/>
      <c r="H78" s="44"/>
      <c r="I78" s="44">
        <f t="shared" si="14"/>
        <v>0</v>
      </c>
      <c r="J78" s="39"/>
      <c r="K78" s="39"/>
      <c r="L78" s="44"/>
      <c r="M78" s="44">
        <f t="shared" si="17"/>
        <v>0</v>
      </c>
      <c r="N78" s="39"/>
      <c r="O78" s="39"/>
      <c r="P78" s="44"/>
      <c r="Q78" s="44">
        <f t="shared" si="15"/>
        <v>0</v>
      </c>
      <c r="R78" s="39"/>
      <c r="S78" s="39"/>
      <c r="T78" s="44"/>
      <c r="U78" s="44">
        <f t="shared" si="18"/>
        <v>0</v>
      </c>
      <c r="V78" s="39"/>
      <c r="W78" s="39"/>
      <c r="X78" s="44"/>
      <c r="Y78" s="44">
        <f t="shared" si="19"/>
        <v>0</v>
      </c>
      <c r="Z78" s="55">
        <f t="shared" si="20"/>
        <v>10000</v>
      </c>
    </row>
    <row r="79" spans="1:26">
      <c r="A79" s="16">
        <v>70</v>
      </c>
      <c r="B79" s="17" t="s">
        <v>99</v>
      </c>
      <c r="C79" s="17"/>
      <c r="D79" s="42">
        <v>5000</v>
      </c>
      <c r="E79" s="42">
        <f t="shared" si="16"/>
        <v>10000</v>
      </c>
      <c r="F79" s="39"/>
      <c r="G79" s="39"/>
      <c r="H79" s="44"/>
      <c r="I79" s="44">
        <f t="shared" si="14"/>
        <v>0</v>
      </c>
      <c r="J79" s="39"/>
      <c r="K79" s="39"/>
      <c r="L79" s="44"/>
      <c r="M79" s="44">
        <f t="shared" si="17"/>
        <v>0</v>
      </c>
      <c r="N79" s="39"/>
      <c r="O79" s="39"/>
      <c r="P79" s="44"/>
      <c r="Q79" s="44">
        <f t="shared" si="15"/>
        <v>0</v>
      </c>
      <c r="R79" s="39"/>
      <c r="S79" s="39"/>
      <c r="T79" s="44"/>
      <c r="U79" s="44">
        <f t="shared" si="18"/>
        <v>0</v>
      </c>
      <c r="V79" s="39"/>
      <c r="W79" s="39"/>
      <c r="X79" s="44"/>
      <c r="Y79" s="44">
        <f t="shared" si="19"/>
        <v>0</v>
      </c>
      <c r="Z79" s="55">
        <f t="shared" si="20"/>
        <v>10000</v>
      </c>
    </row>
    <row r="80" spans="1:26">
      <c r="A80" s="16">
        <v>71</v>
      </c>
      <c r="B80" s="19" t="s">
        <v>100</v>
      </c>
      <c r="C80" s="19"/>
      <c r="D80" s="42">
        <v>5000</v>
      </c>
      <c r="E80" s="42">
        <f t="shared" si="16"/>
        <v>10000</v>
      </c>
      <c r="F80" s="39"/>
      <c r="G80" s="39"/>
      <c r="H80" s="44"/>
      <c r="I80" s="44">
        <f t="shared" si="14"/>
        <v>0</v>
      </c>
      <c r="J80" s="39"/>
      <c r="K80" s="39"/>
      <c r="L80" s="44"/>
      <c r="M80" s="44">
        <f t="shared" si="17"/>
        <v>0</v>
      </c>
      <c r="N80" s="39"/>
      <c r="O80" s="39"/>
      <c r="P80" s="44"/>
      <c r="Q80" s="44">
        <f t="shared" si="15"/>
        <v>0</v>
      </c>
      <c r="R80" s="39"/>
      <c r="S80" s="39"/>
      <c r="T80" s="44"/>
      <c r="U80" s="44">
        <f t="shared" si="18"/>
        <v>0</v>
      </c>
      <c r="V80" s="39"/>
      <c r="W80" s="39"/>
      <c r="X80" s="44"/>
      <c r="Y80" s="44">
        <f t="shared" si="19"/>
        <v>0</v>
      </c>
      <c r="Z80" s="55">
        <f t="shared" si="20"/>
        <v>10000</v>
      </c>
    </row>
    <row r="81" spans="1:26">
      <c r="A81" s="16">
        <v>72</v>
      </c>
      <c r="B81" s="19" t="s">
        <v>101</v>
      </c>
      <c r="C81" s="19"/>
      <c r="D81" s="42">
        <v>5000</v>
      </c>
      <c r="E81" s="42">
        <f t="shared" si="16"/>
        <v>10000</v>
      </c>
      <c r="F81" s="39"/>
      <c r="G81" s="39"/>
      <c r="H81" s="44"/>
      <c r="I81" s="44">
        <f t="shared" si="14"/>
        <v>0</v>
      </c>
      <c r="J81" s="39"/>
      <c r="K81" s="39"/>
      <c r="L81" s="44"/>
      <c r="M81" s="44">
        <f t="shared" si="17"/>
        <v>0</v>
      </c>
      <c r="N81" s="39"/>
      <c r="O81" s="39"/>
      <c r="P81" s="44"/>
      <c r="Q81" s="44">
        <f t="shared" si="15"/>
        <v>0</v>
      </c>
      <c r="R81" s="39"/>
      <c r="S81" s="39"/>
      <c r="T81" s="44"/>
      <c r="U81" s="44">
        <f t="shared" si="18"/>
        <v>0</v>
      </c>
      <c r="V81" s="39"/>
      <c r="W81" s="39"/>
      <c r="X81" s="44"/>
      <c r="Y81" s="44">
        <f t="shared" si="19"/>
        <v>0</v>
      </c>
      <c r="Z81" s="55">
        <f t="shared" si="20"/>
        <v>10000</v>
      </c>
    </row>
    <row r="82" spans="1:26">
      <c r="A82" s="16">
        <v>73</v>
      </c>
      <c r="B82" s="17" t="s">
        <v>102</v>
      </c>
      <c r="C82" s="17"/>
      <c r="D82" s="42">
        <v>5000</v>
      </c>
      <c r="E82" s="42">
        <f t="shared" si="16"/>
        <v>10000</v>
      </c>
      <c r="F82" s="39"/>
      <c r="G82" s="39"/>
      <c r="H82" s="44"/>
      <c r="I82" s="44">
        <f t="shared" si="14"/>
        <v>0</v>
      </c>
      <c r="J82" s="39"/>
      <c r="K82" s="39"/>
      <c r="L82" s="44"/>
      <c r="M82" s="44">
        <f t="shared" si="17"/>
        <v>0</v>
      </c>
      <c r="N82" s="39"/>
      <c r="O82" s="39"/>
      <c r="P82" s="44"/>
      <c r="Q82" s="44">
        <f t="shared" si="15"/>
        <v>0</v>
      </c>
      <c r="R82" s="39"/>
      <c r="S82" s="39"/>
      <c r="T82" s="44"/>
      <c r="U82" s="44">
        <f t="shared" si="18"/>
        <v>0</v>
      </c>
      <c r="V82" s="39"/>
      <c r="W82" s="39"/>
      <c r="X82" s="44"/>
      <c r="Y82" s="44">
        <f t="shared" si="19"/>
        <v>0</v>
      </c>
      <c r="Z82" s="55">
        <f t="shared" si="20"/>
        <v>10000</v>
      </c>
    </row>
    <row r="83" spans="1:26">
      <c r="A83" s="16">
        <v>74</v>
      </c>
      <c r="B83" s="19" t="s">
        <v>103</v>
      </c>
      <c r="C83" s="19"/>
      <c r="D83" s="42">
        <v>5000</v>
      </c>
      <c r="E83" s="42">
        <f t="shared" si="16"/>
        <v>10000</v>
      </c>
      <c r="F83" s="39"/>
      <c r="G83" s="39"/>
      <c r="H83" s="44"/>
      <c r="I83" s="44">
        <f t="shared" si="14"/>
        <v>0</v>
      </c>
      <c r="J83" s="39"/>
      <c r="K83" s="39"/>
      <c r="L83" s="44"/>
      <c r="M83" s="44">
        <f t="shared" si="17"/>
        <v>0</v>
      </c>
      <c r="N83" s="39"/>
      <c r="O83" s="39"/>
      <c r="P83" s="44"/>
      <c r="Q83" s="44">
        <f t="shared" si="15"/>
        <v>0</v>
      </c>
      <c r="R83" s="39"/>
      <c r="S83" s="39"/>
      <c r="T83" s="44"/>
      <c r="U83" s="44">
        <f t="shared" si="18"/>
        <v>0</v>
      </c>
      <c r="V83" s="39"/>
      <c r="W83" s="39"/>
      <c r="X83" s="44"/>
      <c r="Y83" s="44">
        <f t="shared" si="19"/>
        <v>0</v>
      </c>
      <c r="Z83" s="55">
        <f t="shared" si="20"/>
        <v>10000</v>
      </c>
    </row>
    <row r="84" spans="1:26">
      <c r="A84" s="16">
        <v>75</v>
      </c>
      <c r="B84" s="19" t="s">
        <v>104</v>
      </c>
      <c r="C84" s="19"/>
      <c r="D84" s="42">
        <v>5000</v>
      </c>
      <c r="E84" s="42">
        <f t="shared" si="16"/>
        <v>10000</v>
      </c>
      <c r="F84" s="39"/>
      <c r="G84" s="39"/>
      <c r="H84" s="44"/>
      <c r="I84" s="44">
        <f t="shared" si="14"/>
        <v>0</v>
      </c>
      <c r="J84" s="39"/>
      <c r="K84" s="39"/>
      <c r="L84" s="44"/>
      <c r="M84" s="44">
        <f t="shared" si="17"/>
        <v>0</v>
      </c>
      <c r="N84" s="39"/>
      <c r="O84" s="39"/>
      <c r="P84" s="44"/>
      <c r="Q84" s="44">
        <f t="shared" si="15"/>
        <v>0</v>
      </c>
      <c r="R84" s="39"/>
      <c r="S84" s="39"/>
      <c r="T84" s="44"/>
      <c r="U84" s="44">
        <f t="shared" si="18"/>
        <v>0</v>
      </c>
      <c r="V84" s="39"/>
      <c r="W84" s="39"/>
      <c r="X84" s="44"/>
      <c r="Y84" s="44">
        <f t="shared" si="19"/>
        <v>0</v>
      </c>
      <c r="Z84" s="55">
        <f t="shared" si="20"/>
        <v>10000</v>
      </c>
    </row>
    <row r="85" spans="1:26">
      <c r="A85" s="16">
        <v>76</v>
      </c>
      <c r="B85" s="17" t="s">
        <v>105</v>
      </c>
      <c r="C85" s="17"/>
      <c r="D85" s="42">
        <v>5000</v>
      </c>
      <c r="E85" s="42">
        <f t="shared" si="16"/>
        <v>10000</v>
      </c>
      <c r="F85" s="39"/>
      <c r="G85" s="39"/>
      <c r="H85" s="44"/>
      <c r="I85" s="44">
        <f t="shared" si="14"/>
        <v>0</v>
      </c>
      <c r="J85" s="39"/>
      <c r="K85" s="39"/>
      <c r="L85" s="44"/>
      <c r="M85" s="44">
        <f t="shared" si="17"/>
        <v>0</v>
      </c>
      <c r="N85" s="39"/>
      <c r="O85" s="39"/>
      <c r="P85" s="44"/>
      <c r="Q85" s="44">
        <f t="shared" si="15"/>
        <v>0</v>
      </c>
      <c r="R85" s="39"/>
      <c r="S85" s="39"/>
      <c r="T85" s="44"/>
      <c r="U85" s="44">
        <f t="shared" si="18"/>
        <v>0</v>
      </c>
      <c r="V85" s="39"/>
      <c r="W85" s="39"/>
      <c r="X85" s="44"/>
      <c r="Y85" s="44">
        <f t="shared" si="19"/>
        <v>0</v>
      </c>
      <c r="Z85" s="55">
        <f t="shared" si="20"/>
        <v>10000</v>
      </c>
    </row>
    <row r="86" spans="1:26">
      <c r="A86" s="16">
        <v>77</v>
      </c>
      <c r="B86" s="19" t="s">
        <v>106</v>
      </c>
      <c r="C86" s="19"/>
      <c r="D86" s="42">
        <v>5000</v>
      </c>
      <c r="E86" s="42">
        <f t="shared" si="16"/>
        <v>10000</v>
      </c>
      <c r="F86" s="39"/>
      <c r="G86" s="39"/>
      <c r="H86" s="44"/>
      <c r="I86" s="44">
        <f t="shared" si="14"/>
        <v>0</v>
      </c>
      <c r="J86" s="39"/>
      <c r="K86" s="39"/>
      <c r="L86" s="44"/>
      <c r="M86" s="44">
        <f t="shared" si="17"/>
        <v>0</v>
      </c>
      <c r="N86" s="39"/>
      <c r="O86" s="39"/>
      <c r="P86" s="44"/>
      <c r="Q86" s="44">
        <f t="shared" si="15"/>
        <v>0</v>
      </c>
      <c r="R86" s="39"/>
      <c r="S86" s="39"/>
      <c r="T86" s="44"/>
      <c r="U86" s="44">
        <f t="shared" si="18"/>
        <v>0</v>
      </c>
      <c r="V86" s="39"/>
      <c r="W86" s="39"/>
      <c r="X86" s="44"/>
      <c r="Y86" s="44">
        <f t="shared" si="19"/>
        <v>0</v>
      </c>
      <c r="Z86" s="55">
        <f t="shared" si="20"/>
        <v>10000</v>
      </c>
    </row>
    <row r="87" spans="1:26">
      <c r="A87" s="16">
        <v>78</v>
      </c>
      <c r="B87" s="17" t="s">
        <v>107</v>
      </c>
      <c r="C87" s="17"/>
      <c r="D87" s="42">
        <v>5000</v>
      </c>
      <c r="E87" s="42">
        <f t="shared" si="16"/>
        <v>10000</v>
      </c>
      <c r="F87" s="39"/>
      <c r="G87" s="39"/>
      <c r="H87" s="44"/>
      <c r="I87" s="44">
        <f t="shared" si="14"/>
        <v>0</v>
      </c>
      <c r="J87" s="39"/>
      <c r="K87" s="39"/>
      <c r="L87" s="44"/>
      <c r="M87" s="44">
        <f t="shared" si="17"/>
        <v>0</v>
      </c>
      <c r="N87" s="39"/>
      <c r="O87" s="39"/>
      <c r="P87" s="44"/>
      <c r="Q87" s="44">
        <f t="shared" si="15"/>
        <v>0</v>
      </c>
      <c r="R87" s="39"/>
      <c r="S87" s="39"/>
      <c r="T87" s="44"/>
      <c r="U87" s="44">
        <f t="shared" si="18"/>
        <v>0</v>
      </c>
      <c r="V87" s="39"/>
      <c r="W87" s="39"/>
      <c r="X87" s="44"/>
      <c r="Y87" s="44">
        <f t="shared" si="19"/>
        <v>0</v>
      </c>
      <c r="Z87" s="55">
        <f t="shared" si="20"/>
        <v>10000</v>
      </c>
    </row>
    <row r="88" spans="1:26">
      <c r="A88" s="16">
        <v>79</v>
      </c>
      <c r="B88" s="19" t="s">
        <v>108</v>
      </c>
      <c r="C88" s="19"/>
      <c r="D88" s="42">
        <v>5000</v>
      </c>
      <c r="E88" s="42">
        <f t="shared" si="16"/>
        <v>10000</v>
      </c>
      <c r="F88" s="39"/>
      <c r="G88" s="39"/>
      <c r="H88" s="44"/>
      <c r="I88" s="44">
        <f t="shared" si="14"/>
        <v>0</v>
      </c>
      <c r="J88" s="39"/>
      <c r="K88" s="39"/>
      <c r="L88" s="44"/>
      <c r="M88" s="44">
        <f t="shared" si="17"/>
        <v>0</v>
      </c>
      <c r="N88" s="39"/>
      <c r="O88" s="39"/>
      <c r="P88" s="44"/>
      <c r="Q88" s="44">
        <f t="shared" si="15"/>
        <v>0</v>
      </c>
      <c r="R88" s="39"/>
      <c r="S88" s="39"/>
      <c r="T88" s="44"/>
      <c r="U88" s="44">
        <f t="shared" si="18"/>
        <v>0</v>
      </c>
      <c r="V88" s="39"/>
      <c r="W88" s="39"/>
      <c r="X88" s="44"/>
      <c r="Y88" s="44">
        <f t="shared" si="19"/>
        <v>0</v>
      </c>
      <c r="Z88" s="55">
        <f t="shared" si="20"/>
        <v>10000</v>
      </c>
    </row>
    <row r="89" spans="1:26">
      <c r="A89" s="16">
        <v>80</v>
      </c>
      <c r="B89" s="19" t="s">
        <v>109</v>
      </c>
      <c r="C89" s="19"/>
      <c r="D89" s="42">
        <v>5000</v>
      </c>
      <c r="E89" s="42">
        <f t="shared" si="16"/>
        <v>10000</v>
      </c>
      <c r="F89" s="39"/>
      <c r="G89" s="39"/>
      <c r="H89" s="44"/>
      <c r="I89" s="44">
        <f t="shared" si="14"/>
        <v>0</v>
      </c>
      <c r="J89" s="39"/>
      <c r="K89" s="39"/>
      <c r="L89" s="44"/>
      <c r="M89" s="44">
        <f t="shared" si="17"/>
        <v>0</v>
      </c>
      <c r="N89" s="39"/>
      <c r="O89" s="39"/>
      <c r="P89" s="44"/>
      <c r="Q89" s="44">
        <f t="shared" si="15"/>
        <v>0</v>
      </c>
      <c r="R89" s="39"/>
      <c r="S89" s="39"/>
      <c r="T89" s="44"/>
      <c r="U89" s="44">
        <f t="shared" si="18"/>
        <v>0</v>
      </c>
      <c r="V89" s="39"/>
      <c r="W89" s="39"/>
      <c r="X89" s="44"/>
      <c r="Y89" s="44">
        <f t="shared" si="19"/>
        <v>0</v>
      </c>
      <c r="Z89" s="55">
        <f t="shared" si="20"/>
        <v>10000</v>
      </c>
    </row>
    <row r="90" spans="1:26">
      <c r="A90" s="16">
        <v>81</v>
      </c>
      <c r="B90" s="17" t="s">
        <v>110</v>
      </c>
      <c r="C90" s="17"/>
      <c r="D90" s="42">
        <v>5000</v>
      </c>
      <c r="E90" s="42">
        <f t="shared" si="16"/>
        <v>10000</v>
      </c>
      <c r="F90" s="39"/>
      <c r="G90" s="39"/>
      <c r="H90" s="44"/>
      <c r="I90" s="44">
        <f t="shared" si="14"/>
        <v>0</v>
      </c>
      <c r="J90" s="39"/>
      <c r="K90" s="39"/>
      <c r="L90" s="44"/>
      <c r="M90" s="44">
        <f t="shared" si="17"/>
        <v>0</v>
      </c>
      <c r="N90" s="39"/>
      <c r="O90" s="39"/>
      <c r="P90" s="44"/>
      <c r="Q90" s="44">
        <f t="shared" si="15"/>
        <v>0</v>
      </c>
      <c r="R90" s="39"/>
      <c r="S90" s="39"/>
      <c r="T90" s="44"/>
      <c r="U90" s="44">
        <f t="shared" si="18"/>
        <v>0</v>
      </c>
      <c r="V90" s="39"/>
      <c r="W90" s="39"/>
      <c r="X90" s="44"/>
      <c r="Y90" s="44">
        <f t="shared" si="19"/>
        <v>0</v>
      </c>
      <c r="Z90" s="55">
        <f t="shared" si="20"/>
        <v>10000</v>
      </c>
    </row>
    <row r="91" spans="1:26">
      <c r="A91" s="16">
        <v>82</v>
      </c>
      <c r="B91" s="19" t="s">
        <v>111</v>
      </c>
      <c r="C91" s="19"/>
      <c r="D91" s="42">
        <v>5000</v>
      </c>
      <c r="E91" s="42">
        <f t="shared" si="16"/>
        <v>10000</v>
      </c>
      <c r="F91" s="39"/>
      <c r="G91" s="39"/>
      <c r="H91" s="44"/>
      <c r="I91" s="44">
        <f t="shared" si="14"/>
        <v>0</v>
      </c>
      <c r="J91" s="39"/>
      <c r="K91" s="39"/>
      <c r="L91" s="44"/>
      <c r="M91" s="44">
        <f t="shared" si="17"/>
        <v>0</v>
      </c>
      <c r="N91" s="39"/>
      <c r="O91" s="39"/>
      <c r="P91" s="44"/>
      <c r="Q91" s="44">
        <f t="shared" si="15"/>
        <v>0</v>
      </c>
      <c r="R91" s="39"/>
      <c r="S91" s="39"/>
      <c r="T91" s="44"/>
      <c r="U91" s="44">
        <f t="shared" si="18"/>
        <v>0</v>
      </c>
      <c r="V91" s="39"/>
      <c r="W91" s="39"/>
      <c r="X91" s="44"/>
      <c r="Y91" s="44">
        <f t="shared" si="19"/>
        <v>0</v>
      </c>
      <c r="Z91" s="55">
        <f t="shared" si="20"/>
        <v>10000</v>
      </c>
    </row>
    <row r="92" spans="1:26">
      <c r="A92" s="16">
        <v>83</v>
      </c>
      <c r="B92" s="19" t="s">
        <v>112</v>
      </c>
      <c r="C92" s="19"/>
      <c r="D92" s="42">
        <v>5000</v>
      </c>
      <c r="E92" s="42">
        <f t="shared" si="16"/>
        <v>10000</v>
      </c>
      <c r="F92" s="39"/>
      <c r="G92" s="39"/>
      <c r="H92" s="44"/>
      <c r="I92" s="44">
        <f t="shared" si="14"/>
        <v>0</v>
      </c>
      <c r="J92" s="39"/>
      <c r="K92" s="39"/>
      <c r="L92" s="44"/>
      <c r="M92" s="44">
        <f t="shared" si="17"/>
        <v>0</v>
      </c>
      <c r="N92" s="39"/>
      <c r="O92" s="39"/>
      <c r="P92" s="44"/>
      <c r="Q92" s="44">
        <f t="shared" si="15"/>
        <v>0</v>
      </c>
      <c r="R92" s="39"/>
      <c r="S92" s="39"/>
      <c r="T92" s="44"/>
      <c r="U92" s="44">
        <f t="shared" si="18"/>
        <v>0</v>
      </c>
      <c r="V92" s="39"/>
      <c r="W92" s="39"/>
      <c r="X92" s="44"/>
      <c r="Y92" s="44">
        <f t="shared" si="19"/>
        <v>0</v>
      </c>
      <c r="Z92" s="55">
        <f t="shared" si="20"/>
        <v>10000</v>
      </c>
    </row>
    <row r="93" spans="1:26">
      <c r="A93" s="16">
        <v>84</v>
      </c>
      <c r="B93" s="17" t="s">
        <v>113</v>
      </c>
      <c r="C93" s="17"/>
      <c r="D93" s="42">
        <v>5000</v>
      </c>
      <c r="E93" s="42">
        <f t="shared" si="16"/>
        <v>10000</v>
      </c>
      <c r="F93" s="39"/>
      <c r="G93" s="39"/>
      <c r="H93" s="44"/>
      <c r="I93" s="44">
        <f t="shared" si="14"/>
        <v>0</v>
      </c>
      <c r="J93" s="39"/>
      <c r="K93" s="39"/>
      <c r="L93" s="44"/>
      <c r="M93" s="44">
        <f t="shared" si="17"/>
        <v>0</v>
      </c>
      <c r="N93" s="39"/>
      <c r="O93" s="39"/>
      <c r="P93" s="44"/>
      <c r="Q93" s="44">
        <f t="shared" si="15"/>
        <v>0</v>
      </c>
      <c r="R93" s="39"/>
      <c r="S93" s="39"/>
      <c r="T93" s="44"/>
      <c r="U93" s="44">
        <f t="shared" si="18"/>
        <v>0</v>
      </c>
      <c r="V93" s="39"/>
      <c r="W93" s="39"/>
      <c r="X93" s="44"/>
      <c r="Y93" s="44">
        <f t="shared" si="19"/>
        <v>0</v>
      </c>
      <c r="Z93" s="55">
        <f t="shared" si="20"/>
        <v>10000</v>
      </c>
    </row>
    <row r="94" s="10" customFormat="1" spans="1:26">
      <c r="A94" s="16">
        <v>85</v>
      </c>
      <c r="B94" s="19" t="s">
        <v>114</v>
      </c>
      <c r="C94" s="19"/>
      <c r="D94" s="42">
        <v>5000</v>
      </c>
      <c r="E94" s="42">
        <f t="shared" si="16"/>
        <v>10000</v>
      </c>
      <c r="F94" s="39"/>
      <c r="G94" s="39"/>
      <c r="H94" s="44"/>
      <c r="I94" s="44">
        <f t="shared" si="14"/>
        <v>0</v>
      </c>
      <c r="J94" s="39"/>
      <c r="K94" s="39"/>
      <c r="L94" s="44"/>
      <c r="M94" s="44">
        <f t="shared" si="17"/>
        <v>0</v>
      </c>
      <c r="N94" s="39"/>
      <c r="O94" s="39"/>
      <c r="P94" s="44"/>
      <c r="Q94" s="44">
        <f t="shared" si="15"/>
        <v>0</v>
      </c>
      <c r="R94" s="39"/>
      <c r="S94" s="39"/>
      <c r="T94" s="44"/>
      <c r="U94" s="44">
        <f t="shared" si="18"/>
        <v>0</v>
      </c>
      <c r="V94" s="39"/>
      <c r="W94" s="39"/>
      <c r="X94" s="44"/>
      <c r="Y94" s="44">
        <f t="shared" si="19"/>
        <v>0</v>
      </c>
      <c r="Z94" s="55">
        <f t="shared" si="20"/>
        <v>10000</v>
      </c>
    </row>
    <row r="95" spans="1:26">
      <c r="A95" s="16">
        <v>86</v>
      </c>
      <c r="B95" s="19" t="s">
        <v>115</v>
      </c>
      <c r="C95" s="19"/>
      <c r="D95" s="42">
        <v>5000</v>
      </c>
      <c r="E95" s="42">
        <f t="shared" si="16"/>
        <v>10000</v>
      </c>
      <c r="F95" s="39"/>
      <c r="G95" s="39"/>
      <c r="H95" s="44"/>
      <c r="I95" s="44">
        <f t="shared" ref="I95:I126" si="21">IF(OR(G95="",MONTH(G95)-MONTH(F95)&gt;MONTH($Z$7)-MONTH(F95)),MONTH($Z$7)-MONTH(F95)+1,MONTH(G95)-MONTH(F95)+1)*H95</f>
        <v>0</v>
      </c>
      <c r="J95" s="39"/>
      <c r="K95" s="39"/>
      <c r="L95" s="44"/>
      <c r="M95" s="44">
        <f t="shared" ref="M95:M126" si="22">IF(OR(K95="",MONTH(K95)-MONTH(J95)&gt;MONTH($Z$7)-MONTH(J95)),MONTH($Z$7)-MONTH(J95)+1,MONTH(K95)-MONTH(J95)+1)*L95</f>
        <v>0</v>
      </c>
      <c r="N95" s="39"/>
      <c r="O95" s="39"/>
      <c r="P95" s="44"/>
      <c r="Q95" s="44">
        <f t="shared" ref="Q95:Q126" si="23">IF(OR(O95="",MONTH(O95)-MONTH(N95)&gt;MONTH($Z$7)-MONTH(N95)),MONTH($Z$7)-MONTH(N95)+1,MONTH(O95)-MONTH(N95)+1)*P95</f>
        <v>0</v>
      </c>
      <c r="R95" s="39"/>
      <c r="S95" s="39"/>
      <c r="T95" s="44"/>
      <c r="U95" s="44">
        <f t="shared" si="18"/>
        <v>0</v>
      </c>
      <c r="V95" s="39"/>
      <c r="W95" s="39"/>
      <c r="X95" s="44"/>
      <c r="Y95" s="44">
        <f t="shared" ref="Y95:Y126" si="24">IF(OR(W95="",MONTH(W95)-MONTH(V95)&gt;MONTH($Z$7)-MONTH(V95)),MONTH($Z$7)-MONTH(V95)+1,MONTH(W95)-MONTH(V95)+1)*X95</f>
        <v>0</v>
      </c>
      <c r="Z95" s="55">
        <f t="shared" si="20"/>
        <v>10000</v>
      </c>
    </row>
    <row r="96" spans="1:26">
      <c r="A96" s="16">
        <v>87</v>
      </c>
      <c r="B96" s="17" t="s">
        <v>116</v>
      </c>
      <c r="C96" s="17"/>
      <c r="D96" s="42">
        <v>5000</v>
      </c>
      <c r="E96" s="42">
        <f t="shared" si="16"/>
        <v>10000</v>
      </c>
      <c r="F96" s="39"/>
      <c r="G96" s="39"/>
      <c r="H96" s="44"/>
      <c r="I96" s="44">
        <f t="shared" si="21"/>
        <v>0</v>
      </c>
      <c r="J96" s="39"/>
      <c r="K96" s="39"/>
      <c r="L96" s="44"/>
      <c r="M96" s="44">
        <f t="shared" si="22"/>
        <v>0</v>
      </c>
      <c r="N96" s="39"/>
      <c r="O96" s="39"/>
      <c r="P96" s="44"/>
      <c r="Q96" s="44">
        <f t="shared" si="23"/>
        <v>0</v>
      </c>
      <c r="R96" s="39"/>
      <c r="S96" s="39"/>
      <c r="T96" s="44"/>
      <c r="U96" s="44">
        <f t="shared" si="18"/>
        <v>0</v>
      </c>
      <c r="V96" s="39"/>
      <c r="W96" s="39"/>
      <c r="X96" s="44"/>
      <c r="Y96" s="44">
        <f t="shared" si="24"/>
        <v>0</v>
      </c>
      <c r="Z96" s="55">
        <f t="shared" si="20"/>
        <v>10000</v>
      </c>
    </row>
    <row r="97" spans="1:26">
      <c r="A97" s="16">
        <v>88</v>
      </c>
      <c r="B97" s="19" t="s">
        <v>117</v>
      </c>
      <c r="C97" s="19"/>
      <c r="D97" s="42">
        <v>5000</v>
      </c>
      <c r="E97" s="42">
        <f t="shared" si="16"/>
        <v>10000</v>
      </c>
      <c r="F97" s="39"/>
      <c r="G97" s="39"/>
      <c r="H97" s="44"/>
      <c r="I97" s="44">
        <f t="shared" si="21"/>
        <v>0</v>
      </c>
      <c r="J97" s="39"/>
      <c r="K97" s="39"/>
      <c r="L97" s="44"/>
      <c r="M97" s="44">
        <f t="shared" si="22"/>
        <v>0</v>
      </c>
      <c r="N97" s="39"/>
      <c r="O97" s="39"/>
      <c r="P97" s="44"/>
      <c r="Q97" s="44">
        <f t="shared" si="23"/>
        <v>0</v>
      </c>
      <c r="R97" s="39"/>
      <c r="S97" s="39"/>
      <c r="T97" s="44"/>
      <c r="U97" s="44">
        <f t="shared" si="18"/>
        <v>0</v>
      </c>
      <c r="V97" s="39"/>
      <c r="W97" s="39"/>
      <c r="X97" s="44"/>
      <c r="Y97" s="44">
        <f t="shared" si="24"/>
        <v>0</v>
      </c>
      <c r="Z97" s="55">
        <f t="shared" si="20"/>
        <v>10000</v>
      </c>
    </row>
    <row r="98" spans="1:26">
      <c r="A98" s="16">
        <v>89</v>
      </c>
      <c r="B98" s="17" t="s">
        <v>118</v>
      </c>
      <c r="C98" s="17"/>
      <c r="D98" s="42">
        <v>5000</v>
      </c>
      <c r="E98" s="42">
        <f t="shared" si="16"/>
        <v>10000</v>
      </c>
      <c r="F98" s="39"/>
      <c r="G98" s="39"/>
      <c r="H98" s="44"/>
      <c r="I98" s="44">
        <f t="shared" si="21"/>
        <v>0</v>
      </c>
      <c r="J98" s="39"/>
      <c r="K98" s="39"/>
      <c r="L98" s="44"/>
      <c r="M98" s="44">
        <f t="shared" si="22"/>
        <v>0</v>
      </c>
      <c r="N98" s="39"/>
      <c r="O98" s="39"/>
      <c r="P98" s="44"/>
      <c r="Q98" s="44">
        <f t="shared" si="23"/>
        <v>0</v>
      </c>
      <c r="R98" s="39"/>
      <c r="S98" s="39"/>
      <c r="T98" s="44"/>
      <c r="U98" s="44">
        <f t="shared" si="18"/>
        <v>0</v>
      </c>
      <c r="V98" s="39"/>
      <c r="W98" s="39"/>
      <c r="X98" s="44"/>
      <c r="Y98" s="44">
        <f t="shared" si="24"/>
        <v>0</v>
      </c>
      <c r="Z98" s="55">
        <f t="shared" si="20"/>
        <v>10000</v>
      </c>
    </row>
    <row r="99" spans="1:26">
      <c r="A99" s="16">
        <v>90</v>
      </c>
      <c r="B99" s="19" t="s">
        <v>119</v>
      </c>
      <c r="C99" s="19"/>
      <c r="D99" s="42">
        <v>5000</v>
      </c>
      <c r="E99" s="42">
        <f t="shared" si="16"/>
        <v>10000</v>
      </c>
      <c r="F99" s="39"/>
      <c r="G99" s="39"/>
      <c r="H99" s="44"/>
      <c r="I99" s="44">
        <f t="shared" si="21"/>
        <v>0</v>
      </c>
      <c r="J99" s="39"/>
      <c r="K99" s="39"/>
      <c r="L99" s="44"/>
      <c r="M99" s="44">
        <f t="shared" si="22"/>
        <v>0</v>
      </c>
      <c r="N99" s="39"/>
      <c r="O99" s="39"/>
      <c r="P99" s="44"/>
      <c r="Q99" s="44">
        <f t="shared" si="23"/>
        <v>0</v>
      </c>
      <c r="R99" s="39"/>
      <c r="S99" s="39"/>
      <c r="T99" s="44"/>
      <c r="U99" s="44">
        <f t="shared" si="18"/>
        <v>0</v>
      </c>
      <c r="V99" s="39"/>
      <c r="W99" s="39"/>
      <c r="X99" s="44"/>
      <c r="Y99" s="44">
        <f t="shared" si="24"/>
        <v>0</v>
      </c>
      <c r="Z99" s="55">
        <f t="shared" si="20"/>
        <v>10000</v>
      </c>
    </row>
    <row r="100" spans="1:26">
      <c r="A100" s="16">
        <v>91</v>
      </c>
      <c r="B100" s="19" t="s">
        <v>120</v>
      </c>
      <c r="C100" s="19"/>
      <c r="D100" s="42">
        <v>5000</v>
      </c>
      <c r="E100" s="42">
        <f t="shared" si="16"/>
        <v>10000</v>
      </c>
      <c r="F100" s="39"/>
      <c r="G100" s="39"/>
      <c r="H100" s="44"/>
      <c r="I100" s="44">
        <f t="shared" si="21"/>
        <v>0</v>
      </c>
      <c r="J100" s="39"/>
      <c r="K100" s="39"/>
      <c r="L100" s="44"/>
      <c r="M100" s="44">
        <f t="shared" si="22"/>
        <v>0</v>
      </c>
      <c r="N100" s="39"/>
      <c r="O100" s="39"/>
      <c r="P100" s="44"/>
      <c r="Q100" s="44">
        <f t="shared" si="23"/>
        <v>0</v>
      </c>
      <c r="R100" s="39"/>
      <c r="S100" s="39"/>
      <c r="T100" s="44"/>
      <c r="U100" s="44">
        <f t="shared" si="18"/>
        <v>0</v>
      </c>
      <c r="V100" s="39"/>
      <c r="W100" s="39"/>
      <c r="X100" s="44"/>
      <c r="Y100" s="44">
        <f t="shared" si="24"/>
        <v>0</v>
      </c>
      <c r="Z100" s="55">
        <f t="shared" si="20"/>
        <v>10000</v>
      </c>
    </row>
    <row r="101" spans="1:26">
      <c r="A101" s="16">
        <v>92</v>
      </c>
      <c r="B101" s="17" t="s">
        <v>121</v>
      </c>
      <c r="C101" s="19"/>
      <c r="D101" s="42">
        <v>5000</v>
      </c>
      <c r="E101" s="42">
        <f t="shared" si="16"/>
        <v>10000</v>
      </c>
      <c r="F101" s="39"/>
      <c r="G101" s="39"/>
      <c r="H101" s="44"/>
      <c r="I101" s="44">
        <f t="shared" si="21"/>
        <v>0</v>
      </c>
      <c r="J101" s="39"/>
      <c r="K101" s="39"/>
      <c r="L101" s="44"/>
      <c r="M101" s="44">
        <f t="shared" si="22"/>
        <v>0</v>
      </c>
      <c r="N101" s="39"/>
      <c r="O101" s="39"/>
      <c r="P101" s="44"/>
      <c r="Q101" s="44">
        <f t="shared" si="23"/>
        <v>0</v>
      </c>
      <c r="R101" s="39"/>
      <c r="S101" s="39"/>
      <c r="T101" s="44"/>
      <c r="U101" s="44">
        <f t="shared" si="18"/>
        <v>0</v>
      </c>
      <c r="V101" s="39"/>
      <c r="W101" s="39"/>
      <c r="X101" s="44"/>
      <c r="Y101" s="44">
        <f t="shared" si="24"/>
        <v>0</v>
      </c>
      <c r="Z101" s="55">
        <f t="shared" si="20"/>
        <v>10000</v>
      </c>
    </row>
    <row r="102" spans="1:26">
      <c r="A102" s="16">
        <v>93</v>
      </c>
      <c r="B102" s="19" t="s">
        <v>122</v>
      </c>
      <c r="C102" s="17"/>
      <c r="D102" s="42">
        <v>5000</v>
      </c>
      <c r="E102" s="42">
        <f t="shared" si="16"/>
        <v>10000</v>
      </c>
      <c r="F102" s="39"/>
      <c r="G102" s="39"/>
      <c r="H102" s="44"/>
      <c r="I102" s="44">
        <f t="shared" si="21"/>
        <v>0</v>
      </c>
      <c r="J102" s="39"/>
      <c r="K102" s="39"/>
      <c r="L102" s="44"/>
      <c r="M102" s="44">
        <f t="shared" si="22"/>
        <v>0</v>
      </c>
      <c r="N102" s="39"/>
      <c r="O102" s="39"/>
      <c r="P102" s="44"/>
      <c r="Q102" s="44">
        <f t="shared" si="23"/>
        <v>0</v>
      </c>
      <c r="R102" s="39"/>
      <c r="S102" s="39"/>
      <c r="T102" s="44"/>
      <c r="U102" s="44">
        <f t="shared" si="18"/>
        <v>0</v>
      </c>
      <c r="V102" s="39"/>
      <c r="W102" s="39"/>
      <c r="X102" s="44"/>
      <c r="Y102" s="44">
        <f t="shared" si="24"/>
        <v>0</v>
      </c>
      <c r="Z102" s="55">
        <f t="shared" si="20"/>
        <v>10000</v>
      </c>
    </row>
    <row r="103" spans="1:26">
      <c r="A103" s="16">
        <v>94</v>
      </c>
      <c r="B103" s="19" t="s">
        <v>123</v>
      </c>
      <c r="C103" s="19"/>
      <c r="D103" s="42">
        <v>5000</v>
      </c>
      <c r="E103" s="42">
        <f t="shared" si="16"/>
        <v>10000</v>
      </c>
      <c r="F103" s="39"/>
      <c r="G103" s="39"/>
      <c r="H103" s="44"/>
      <c r="I103" s="44">
        <f t="shared" si="21"/>
        <v>0</v>
      </c>
      <c r="J103" s="39"/>
      <c r="K103" s="39"/>
      <c r="L103" s="44"/>
      <c r="M103" s="44">
        <f t="shared" si="22"/>
        <v>0</v>
      </c>
      <c r="N103" s="39"/>
      <c r="O103" s="39"/>
      <c r="P103" s="44"/>
      <c r="Q103" s="44">
        <f t="shared" si="23"/>
        <v>0</v>
      </c>
      <c r="R103" s="39"/>
      <c r="S103" s="39"/>
      <c r="T103" s="44"/>
      <c r="U103" s="44">
        <f t="shared" si="18"/>
        <v>0</v>
      </c>
      <c r="V103" s="39"/>
      <c r="W103" s="39"/>
      <c r="X103" s="44"/>
      <c r="Y103" s="44">
        <f t="shared" si="24"/>
        <v>0</v>
      </c>
      <c r="Z103" s="55">
        <f t="shared" si="20"/>
        <v>10000</v>
      </c>
    </row>
    <row r="104" spans="1:26">
      <c r="A104" s="16">
        <v>95</v>
      </c>
      <c r="B104" s="17" t="s">
        <v>124</v>
      </c>
      <c r="C104" s="19"/>
      <c r="D104" s="42">
        <v>5000</v>
      </c>
      <c r="E104" s="42">
        <f t="shared" si="16"/>
        <v>10000</v>
      </c>
      <c r="F104" s="39"/>
      <c r="G104" s="39"/>
      <c r="H104" s="44"/>
      <c r="I104" s="44">
        <f t="shared" si="21"/>
        <v>0</v>
      </c>
      <c r="J104" s="39"/>
      <c r="K104" s="39"/>
      <c r="L104" s="44"/>
      <c r="M104" s="44">
        <f t="shared" si="22"/>
        <v>0</v>
      </c>
      <c r="N104" s="39"/>
      <c r="O104" s="39"/>
      <c r="P104" s="44"/>
      <c r="Q104" s="44">
        <f t="shared" si="23"/>
        <v>0</v>
      </c>
      <c r="R104" s="39"/>
      <c r="S104" s="39"/>
      <c r="T104" s="44"/>
      <c r="U104" s="44">
        <f t="shared" si="18"/>
        <v>0</v>
      </c>
      <c r="V104" s="39"/>
      <c r="W104" s="39"/>
      <c r="X104" s="44"/>
      <c r="Y104" s="44">
        <f t="shared" si="24"/>
        <v>0</v>
      </c>
      <c r="Z104" s="55">
        <f t="shared" si="20"/>
        <v>10000</v>
      </c>
    </row>
    <row r="105" spans="1:26">
      <c r="A105" s="16">
        <v>96</v>
      </c>
      <c r="B105" s="19" t="s">
        <v>125</v>
      </c>
      <c r="C105" s="19"/>
      <c r="D105" s="42">
        <v>5000</v>
      </c>
      <c r="E105" s="42">
        <f t="shared" si="16"/>
        <v>10000</v>
      </c>
      <c r="F105" s="39"/>
      <c r="G105" s="39"/>
      <c r="H105" s="44"/>
      <c r="I105" s="44">
        <f t="shared" si="21"/>
        <v>0</v>
      </c>
      <c r="J105" s="39"/>
      <c r="K105" s="39"/>
      <c r="L105" s="44"/>
      <c r="M105" s="44">
        <f t="shared" si="22"/>
        <v>0</v>
      </c>
      <c r="N105" s="39"/>
      <c r="O105" s="39"/>
      <c r="P105" s="44"/>
      <c r="Q105" s="44">
        <f t="shared" si="23"/>
        <v>0</v>
      </c>
      <c r="R105" s="39"/>
      <c r="S105" s="39"/>
      <c r="T105" s="44"/>
      <c r="U105" s="44">
        <f t="shared" si="18"/>
        <v>0</v>
      </c>
      <c r="V105" s="39"/>
      <c r="W105" s="39"/>
      <c r="X105" s="44"/>
      <c r="Y105" s="44">
        <f t="shared" si="24"/>
        <v>0</v>
      </c>
      <c r="Z105" s="55">
        <f t="shared" si="20"/>
        <v>10000</v>
      </c>
    </row>
    <row r="106" spans="1:26">
      <c r="A106" s="16">
        <v>97</v>
      </c>
      <c r="B106" s="19" t="s">
        <v>126</v>
      </c>
      <c r="C106" s="17"/>
      <c r="D106" s="42">
        <v>5000</v>
      </c>
      <c r="E106" s="42">
        <f t="shared" si="16"/>
        <v>10000</v>
      </c>
      <c r="F106" s="39"/>
      <c r="G106" s="39"/>
      <c r="H106" s="44"/>
      <c r="I106" s="44">
        <f t="shared" si="21"/>
        <v>0</v>
      </c>
      <c r="J106" s="39"/>
      <c r="K106" s="39"/>
      <c r="L106" s="44"/>
      <c r="M106" s="44">
        <f t="shared" si="22"/>
        <v>0</v>
      </c>
      <c r="N106" s="39"/>
      <c r="O106" s="39"/>
      <c r="P106" s="44"/>
      <c r="Q106" s="44">
        <f t="shared" si="23"/>
        <v>0</v>
      </c>
      <c r="R106" s="39"/>
      <c r="S106" s="39"/>
      <c r="T106" s="44"/>
      <c r="U106" s="44">
        <f t="shared" si="18"/>
        <v>0</v>
      </c>
      <c r="V106" s="39"/>
      <c r="W106" s="39"/>
      <c r="X106" s="44"/>
      <c r="Y106" s="44">
        <f t="shared" si="24"/>
        <v>0</v>
      </c>
      <c r="Z106" s="55">
        <f t="shared" si="20"/>
        <v>10000</v>
      </c>
    </row>
    <row r="107" spans="1:26">
      <c r="A107" s="16">
        <v>98</v>
      </c>
      <c r="B107" s="17" t="s">
        <v>127</v>
      </c>
      <c r="C107" s="19"/>
      <c r="D107" s="42">
        <v>5000</v>
      </c>
      <c r="E107" s="42">
        <f t="shared" ref="E107:E138" si="25">IF(C107="",MONTH($Z$7)*D107,(-MONTH(C107)+MONTH($Z$7)+1)*D107)</f>
        <v>10000</v>
      </c>
      <c r="F107" s="39"/>
      <c r="G107" s="39"/>
      <c r="H107" s="44"/>
      <c r="I107" s="44">
        <f t="shared" si="21"/>
        <v>0</v>
      </c>
      <c r="J107" s="39"/>
      <c r="K107" s="39"/>
      <c r="L107" s="44"/>
      <c r="M107" s="44">
        <f t="shared" si="22"/>
        <v>0</v>
      </c>
      <c r="N107" s="39"/>
      <c r="O107" s="39"/>
      <c r="P107" s="44"/>
      <c r="Q107" s="44">
        <f t="shared" si="23"/>
        <v>0</v>
      </c>
      <c r="R107" s="39"/>
      <c r="S107" s="39"/>
      <c r="T107" s="44"/>
      <c r="U107" s="44">
        <f t="shared" ref="U107:U138" si="26">IF(OR(S107="",MONTH(S107)-MONTH(R107)&gt;MONTH($Z$7)-MONTH(R107)),MONTH($Z$7)-MONTH(R107)+1,MONTH(S107)-MONTH(R107)+1)*T107</f>
        <v>0</v>
      </c>
      <c r="V107" s="39"/>
      <c r="W107" s="39"/>
      <c r="X107" s="44"/>
      <c r="Y107" s="44">
        <f t="shared" si="24"/>
        <v>0</v>
      </c>
      <c r="Z107" s="55">
        <f t="shared" ref="Z107:Z138" si="27">I107+M107+Q107+U107+Y107+E107</f>
        <v>10000</v>
      </c>
    </row>
    <row r="108" spans="1:26">
      <c r="A108" s="16">
        <v>99</v>
      </c>
      <c r="B108" s="19" t="s">
        <v>128</v>
      </c>
      <c r="C108" s="19"/>
      <c r="D108" s="42">
        <v>5000</v>
      </c>
      <c r="E108" s="42">
        <f t="shared" si="25"/>
        <v>10000</v>
      </c>
      <c r="F108" s="39"/>
      <c r="G108" s="39"/>
      <c r="H108" s="44"/>
      <c r="I108" s="44">
        <f t="shared" si="21"/>
        <v>0</v>
      </c>
      <c r="J108" s="39"/>
      <c r="K108" s="39"/>
      <c r="L108" s="44"/>
      <c r="M108" s="44">
        <f t="shared" si="22"/>
        <v>0</v>
      </c>
      <c r="N108" s="39"/>
      <c r="O108" s="39"/>
      <c r="P108" s="44"/>
      <c r="Q108" s="44">
        <f t="shared" si="23"/>
        <v>0</v>
      </c>
      <c r="R108" s="39"/>
      <c r="S108" s="39"/>
      <c r="T108" s="44"/>
      <c r="U108" s="44">
        <f t="shared" si="26"/>
        <v>0</v>
      </c>
      <c r="V108" s="39"/>
      <c r="W108" s="39"/>
      <c r="X108" s="44"/>
      <c r="Y108" s="44">
        <f t="shared" si="24"/>
        <v>0</v>
      </c>
      <c r="Z108" s="55">
        <f t="shared" si="27"/>
        <v>10000</v>
      </c>
    </row>
    <row r="109" spans="1:26">
      <c r="A109" s="16">
        <v>100</v>
      </c>
      <c r="B109" s="17" t="s">
        <v>129</v>
      </c>
      <c r="C109" s="19"/>
      <c r="D109" s="42">
        <v>5000</v>
      </c>
      <c r="E109" s="42">
        <f t="shared" si="25"/>
        <v>10000</v>
      </c>
      <c r="F109" s="39"/>
      <c r="G109" s="39"/>
      <c r="H109" s="44"/>
      <c r="I109" s="44">
        <f t="shared" si="21"/>
        <v>0</v>
      </c>
      <c r="J109" s="39"/>
      <c r="K109" s="39"/>
      <c r="L109" s="44"/>
      <c r="M109" s="44">
        <f t="shared" si="22"/>
        <v>0</v>
      </c>
      <c r="N109" s="39"/>
      <c r="O109" s="39"/>
      <c r="P109" s="44"/>
      <c r="Q109" s="44">
        <f t="shared" si="23"/>
        <v>0</v>
      </c>
      <c r="R109" s="39"/>
      <c r="S109" s="39"/>
      <c r="T109" s="44"/>
      <c r="U109" s="44">
        <f t="shared" si="26"/>
        <v>0</v>
      </c>
      <c r="V109" s="39"/>
      <c r="W109" s="39"/>
      <c r="X109" s="44"/>
      <c r="Y109" s="44">
        <f t="shared" si="24"/>
        <v>0</v>
      </c>
      <c r="Z109" s="55">
        <f t="shared" si="27"/>
        <v>10000</v>
      </c>
    </row>
    <row r="110" spans="1:26">
      <c r="A110" s="16">
        <v>101</v>
      </c>
      <c r="B110" s="19" t="s">
        <v>130</v>
      </c>
      <c r="C110" s="17"/>
      <c r="D110" s="42">
        <v>5000</v>
      </c>
      <c r="E110" s="42">
        <f t="shared" si="25"/>
        <v>10000</v>
      </c>
      <c r="F110" s="39"/>
      <c r="G110" s="39"/>
      <c r="H110" s="44"/>
      <c r="I110" s="44">
        <f t="shared" si="21"/>
        <v>0</v>
      </c>
      <c r="J110" s="39"/>
      <c r="K110" s="39"/>
      <c r="L110" s="44"/>
      <c r="M110" s="44">
        <f t="shared" si="22"/>
        <v>0</v>
      </c>
      <c r="N110" s="39"/>
      <c r="O110" s="39"/>
      <c r="P110" s="44"/>
      <c r="Q110" s="44">
        <f t="shared" si="23"/>
        <v>0</v>
      </c>
      <c r="R110" s="39"/>
      <c r="S110" s="39"/>
      <c r="T110" s="44"/>
      <c r="U110" s="44">
        <f t="shared" si="26"/>
        <v>0</v>
      </c>
      <c r="V110" s="39"/>
      <c r="W110" s="39"/>
      <c r="X110" s="44"/>
      <c r="Y110" s="44">
        <f t="shared" si="24"/>
        <v>0</v>
      </c>
      <c r="Z110" s="55">
        <f t="shared" si="27"/>
        <v>10000</v>
      </c>
    </row>
    <row r="111" spans="1:26">
      <c r="A111" s="16">
        <v>102</v>
      </c>
      <c r="B111" s="19" t="s">
        <v>131</v>
      </c>
      <c r="C111" s="19"/>
      <c r="D111" s="42">
        <v>5000</v>
      </c>
      <c r="E111" s="42">
        <f t="shared" si="25"/>
        <v>10000</v>
      </c>
      <c r="F111" s="39"/>
      <c r="G111" s="39"/>
      <c r="H111" s="44"/>
      <c r="I111" s="44">
        <f t="shared" si="21"/>
        <v>0</v>
      </c>
      <c r="J111" s="39"/>
      <c r="K111" s="39"/>
      <c r="L111" s="44"/>
      <c r="M111" s="44">
        <f t="shared" si="22"/>
        <v>0</v>
      </c>
      <c r="N111" s="39"/>
      <c r="O111" s="39"/>
      <c r="P111" s="44"/>
      <c r="Q111" s="44">
        <f t="shared" si="23"/>
        <v>0</v>
      </c>
      <c r="R111" s="39"/>
      <c r="S111" s="39"/>
      <c r="T111" s="44"/>
      <c r="U111" s="44">
        <f t="shared" si="26"/>
        <v>0</v>
      </c>
      <c r="V111" s="39"/>
      <c r="W111" s="39"/>
      <c r="X111" s="44"/>
      <c r="Y111" s="44">
        <f t="shared" si="24"/>
        <v>0</v>
      </c>
      <c r="Z111" s="55">
        <f t="shared" si="27"/>
        <v>10000</v>
      </c>
    </row>
    <row r="112" spans="1:26">
      <c r="A112" s="16">
        <v>103</v>
      </c>
      <c r="B112" s="17" t="s">
        <v>132</v>
      </c>
      <c r="C112" s="19"/>
      <c r="D112" s="42">
        <v>5000</v>
      </c>
      <c r="E112" s="42">
        <f t="shared" si="25"/>
        <v>10000</v>
      </c>
      <c r="F112" s="39"/>
      <c r="G112" s="39"/>
      <c r="H112" s="44"/>
      <c r="I112" s="44">
        <f t="shared" si="21"/>
        <v>0</v>
      </c>
      <c r="J112" s="39"/>
      <c r="K112" s="39"/>
      <c r="L112" s="44"/>
      <c r="M112" s="44">
        <f t="shared" si="22"/>
        <v>0</v>
      </c>
      <c r="N112" s="39"/>
      <c r="O112" s="39"/>
      <c r="P112" s="44"/>
      <c r="Q112" s="44">
        <f t="shared" si="23"/>
        <v>0</v>
      </c>
      <c r="R112" s="39"/>
      <c r="S112" s="39"/>
      <c r="T112" s="44"/>
      <c r="U112" s="44">
        <f t="shared" si="26"/>
        <v>0</v>
      </c>
      <c r="V112" s="39"/>
      <c r="W112" s="39"/>
      <c r="X112" s="44"/>
      <c r="Y112" s="44">
        <f t="shared" si="24"/>
        <v>0</v>
      </c>
      <c r="Z112" s="55">
        <f t="shared" si="27"/>
        <v>10000</v>
      </c>
    </row>
    <row r="113" spans="1:26">
      <c r="A113" s="16">
        <v>104</v>
      </c>
      <c r="B113" s="19" t="s">
        <v>133</v>
      </c>
      <c r="C113" s="19"/>
      <c r="D113" s="42">
        <v>5000</v>
      </c>
      <c r="E113" s="42">
        <f t="shared" si="25"/>
        <v>10000</v>
      </c>
      <c r="F113" s="39"/>
      <c r="G113" s="39"/>
      <c r="H113" s="44"/>
      <c r="I113" s="44">
        <f t="shared" si="21"/>
        <v>0</v>
      </c>
      <c r="J113" s="39"/>
      <c r="K113" s="39"/>
      <c r="L113" s="44"/>
      <c r="M113" s="44">
        <f t="shared" si="22"/>
        <v>0</v>
      </c>
      <c r="N113" s="39"/>
      <c r="O113" s="39"/>
      <c r="P113" s="44"/>
      <c r="Q113" s="44">
        <f t="shared" si="23"/>
        <v>0</v>
      </c>
      <c r="R113" s="39"/>
      <c r="S113" s="39"/>
      <c r="T113" s="44"/>
      <c r="U113" s="44">
        <f t="shared" si="26"/>
        <v>0</v>
      </c>
      <c r="V113" s="39"/>
      <c r="W113" s="39"/>
      <c r="X113" s="44"/>
      <c r="Y113" s="44">
        <f t="shared" si="24"/>
        <v>0</v>
      </c>
      <c r="Z113" s="55">
        <f t="shared" si="27"/>
        <v>10000</v>
      </c>
    </row>
    <row r="114" spans="1:26">
      <c r="A114" s="16">
        <v>105</v>
      </c>
      <c r="B114" s="19" t="s">
        <v>134</v>
      </c>
      <c r="C114" s="17"/>
      <c r="D114" s="42">
        <v>5000</v>
      </c>
      <c r="E114" s="42">
        <f t="shared" si="25"/>
        <v>10000</v>
      </c>
      <c r="F114" s="39"/>
      <c r="G114" s="39"/>
      <c r="H114" s="44"/>
      <c r="I114" s="44">
        <f t="shared" si="21"/>
        <v>0</v>
      </c>
      <c r="J114" s="39"/>
      <c r="K114" s="39"/>
      <c r="L114" s="44"/>
      <c r="M114" s="44">
        <f t="shared" si="22"/>
        <v>0</v>
      </c>
      <c r="N114" s="39"/>
      <c r="O114" s="39"/>
      <c r="P114" s="44"/>
      <c r="Q114" s="44">
        <f t="shared" si="23"/>
        <v>0</v>
      </c>
      <c r="R114" s="39"/>
      <c r="S114" s="39"/>
      <c r="T114" s="44"/>
      <c r="U114" s="44">
        <f t="shared" si="26"/>
        <v>0</v>
      </c>
      <c r="V114" s="39"/>
      <c r="W114" s="39"/>
      <c r="X114" s="44"/>
      <c r="Y114" s="44">
        <f t="shared" si="24"/>
        <v>0</v>
      </c>
      <c r="Z114" s="55">
        <f t="shared" si="27"/>
        <v>10000</v>
      </c>
    </row>
    <row r="115" spans="1:26">
      <c r="A115" s="16">
        <v>106</v>
      </c>
      <c r="B115" s="17" t="s">
        <v>135</v>
      </c>
      <c r="C115" s="19"/>
      <c r="D115" s="42">
        <v>5000</v>
      </c>
      <c r="E115" s="42">
        <f t="shared" si="25"/>
        <v>10000</v>
      </c>
      <c r="F115" s="39"/>
      <c r="G115" s="39"/>
      <c r="H115" s="44"/>
      <c r="I115" s="44">
        <f t="shared" si="21"/>
        <v>0</v>
      </c>
      <c r="J115" s="39"/>
      <c r="K115" s="39"/>
      <c r="L115" s="44"/>
      <c r="M115" s="44">
        <f t="shared" si="22"/>
        <v>0</v>
      </c>
      <c r="N115" s="39"/>
      <c r="O115" s="39"/>
      <c r="P115" s="44"/>
      <c r="Q115" s="44">
        <f t="shared" si="23"/>
        <v>0</v>
      </c>
      <c r="R115" s="39"/>
      <c r="S115" s="39"/>
      <c r="T115" s="44"/>
      <c r="U115" s="44">
        <f t="shared" si="26"/>
        <v>0</v>
      </c>
      <c r="V115" s="39"/>
      <c r="W115" s="39"/>
      <c r="X115" s="44"/>
      <c r="Y115" s="44">
        <f t="shared" si="24"/>
        <v>0</v>
      </c>
      <c r="Z115" s="55">
        <f t="shared" si="27"/>
        <v>10000</v>
      </c>
    </row>
    <row r="116" spans="1:26">
      <c r="A116" s="16">
        <v>107</v>
      </c>
      <c r="B116" s="19" t="s">
        <v>136</v>
      </c>
      <c r="C116" s="19"/>
      <c r="D116" s="42">
        <v>5000</v>
      </c>
      <c r="E116" s="42">
        <f t="shared" si="25"/>
        <v>10000</v>
      </c>
      <c r="F116" s="39"/>
      <c r="G116" s="39"/>
      <c r="H116" s="44"/>
      <c r="I116" s="44">
        <f t="shared" si="21"/>
        <v>0</v>
      </c>
      <c r="J116" s="39"/>
      <c r="K116" s="39"/>
      <c r="L116" s="44"/>
      <c r="M116" s="44">
        <f t="shared" si="22"/>
        <v>0</v>
      </c>
      <c r="N116" s="39"/>
      <c r="O116" s="39"/>
      <c r="P116" s="44"/>
      <c r="Q116" s="44">
        <f t="shared" si="23"/>
        <v>0</v>
      </c>
      <c r="R116" s="39"/>
      <c r="S116" s="39"/>
      <c r="T116" s="44"/>
      <c r="U116" s="44">
        <f t="shared" si="26"/>
        <v>0</v>
      </c>
      <c r="V116" s="39"/>
      <c r="W116" s="39"/>
      <c r="X116" s="44"/>
      <c r="Y116" s="44">
        <f t="shared" si="24"/>
        <v>0</v>
      </c>
      <c r="Z116" s="55">
        <f t="shared" si="27"/>
        <v>10000</v>
      </c>
    </row>
    <row r="117" spans="1:26">
      <c r="A117" s="16">
        <v>108</v>
      </c>
      <c r="B117" s="19" t="s">
        <v>137</v>
      </c>
      <c r="C117" s="19"/>
      <c r="D117" s="42">
        <v>5000</v>
      </c>
      <c r="E117" s="42">
        <f t="shared" si="25"/>
        <v>10000</v>
      </c>
      <c r="F117" s="39"/>
      <c r="G117" s="39"/>
      <c r="H117" s="44"/>
      <c r="I117" s="44">
        <f t="shared" si="21"/>
        <v>0</v>
      </c>
      <c r="J117" s="39"/>
      <c r="K117" s="39"/>
      <c r="L117" s="44"/>
      <c r="M117" s="44">
        <f t="shared" si="22"/>
        <v>0</v>
      </c>
      <c r="N117" s="39"/>
      <c r="O117" s="39"/>
      <c r="P117" s="44"/>
      <c r="Q117" s="44">
        <f t="shared" si="23"/>
        <v>0</v>
      </c>
      <c r="R117" s="39"/>
      <c r="S117" s="39"/>
      <c r="T117" s="44"/>
      <c r="U117" s="44">
        <f t="shared" si="26"/>
        <v>0</v>
      </c>
      <c r="V117" s="39"/>
      <c r="W117" s="39"/>
      <c r="X117" s="44"/>
      <c r="Y117" s="44">
        <f t="shared" si="24"/>
        <v>0</v>
      </c>
      <c r="Z117" s="55">
        <f t="shared" si="27"/>
        <v>10000</v>
      </c>
    </row>
    <row r="118" spans="1:26">
      <c r="A118" s="16">
        <v>109</v>
      </c>
      <c r="B118" s="17" t="s">
        <v>138</v>
      </c>
      <c r="C118" s="17"/>
      <c r="D118" s="42">
        <v>5000</v>
      </c>
      <c r="E118" s="42">
        <f t="shared" si="25"/>
        <v>10000</v>
      </c>
      <c r="F118" s="39"/>
      <c r="G118" s="39"/>
      <c r="H118" s="44"/>
      <c r="I118" s="44">
        <f t="shared" si="21"/>
        <v>0</v>
      </c>
      <c r="J118" s="39"/>
      <c r="K118" s="39"/>
      <c r="L118" s="44"/>
      <c r="M118" s="44">
        <f t="shared" si="22"/>
        <v>0</v>
      </c>
      <c r="N118" s="39"/>
      <c r="O118" s="39"/>
      <c r="P118" s="44"/>
      <c r="Q118" s="44">
        <f t="shared" si="23"/>
        <v>0</v>
      </c>
      <c r="R118" s="39"/>
      <c r="S118" s="39"/>
      <c r="T118" s="44"/>
      <c r="U118" s="44">
        <f t="shared" si="26"/>
        <v>0</v>
      </c>
      <c r="V118" s="39"/>
      <c r="W118" s="39"/>
      <c r="X118" s="44"/>
      <c r="Y118" s="44">
        <f t="shared" si="24"/>
        <v>0</v>
      </c>
      <c r="Z118" s="55">
        <f t="shared" si="27"/>
        <v>10000</v>
      </c>
    </row>
    <row r="119" spans="1:26">
      <c r="A119" s="16">
        <v>110</v>
      </c>
      <c r="B119" s="19" t="s">
        <v>139</v>
      </c>
      <c r="C119" s="19"/>
      <c r="D119" s="42">
        <v>5000</v>
      </c>
      <c r="E119" s="42">
        <f t="shared" si="25"/>
        <v>10000</v>
      </c>
      <c r="F119" s="39"/>
      <c r="G119" s="39"/>
      <c r="H119" s="44"/>
      <c r="I119" s="44">
        <f t="shared" si="21"/>
        <v>0</v>
      </c>
      <c r="J119" s="39"/>
      <c r="K119" s="39"/>
      <c r="L119" s="44"/>
      <c r="M119" s="44">
        <f t="shared" si="22"/>
        <v>0</v>
      </c>
      <c r="N119" s="39"/>
      <c r="O119" s="39"/>
      <c r="P119" s="44"/>
      <c r="Q119" s="44">
        <f t="shared" si="23"/>
        <v>0</v>
      </c>
      <c r="R119" s="39"/>
      <c r="S119" s="39"/>
      <c r="T119" s="44"/>
      <c r="U119" s="44">
        <f t="shared" si="26"/>
        <v>0</v>
      </c>
      <c r="V119" s="39"/>
      <c r="W119" s="39"/>
      <c r="X119" s="44"/>
      <c r="Y119" s="44">
        <f t="shared" si="24"/>
        <v>0</v>
      </c>
      <c r="Z119" s="55">
        <f t="shared" si="27"/>
        <v>10000</v>
      </c>
    </row>
    <row r="120" spans="1:26">
      <c r="A120" s="16">
        <v>111</v>
      </c>
      <c r="B120" s="17" t="s">
        <v>140</v>
      </c>
      <c r="C120" s="19"/>
      <c r="D120" s="42">
        <v>5000</v>
      </c>
      <c r="E120" s="42">
        <f t="shared" si="25"/>
        <v>10000</v>
      </c>
      <c r="F120" s="39"/>
      <c r="G120" s="39"/>
      <c r="H120" s="44"/>
      <c r="I120" s="44">
        <f t="shared" si="21"/>
        <v>0</v>
      </c>
      <c r="J120" s="39"/>
      <c r="K120" s="39"/>
      <c r="L120" s="44"/>
      <c r="M120" s="44">
        <f t="shared" si="22"/>
        <v>0</v>
      </c>
      <c r="N120" s="39"/>
      <c r="O120" s="39"/>
      <c r="P120" s="44"/>
      <c r="Q120" s="44">
        <f t="shared" si="23"/>
        <v>0</v>
      </c>
      <c r="R120" s="39"/>
      <c r="S120" s="39"/>
      <c r="T120" s="44"/>
      <c r="U120" s="44">
        <f t="shared" si="26"/>
        <v>0</v>
      </c>
      <c r="V120" s="39"/>
      <c r="W120" s="39"/>
      <c r="X120" s="44"/>
      <c r="Y120" s="44">
        <f t="shared" si="24"/>
        <v>0</v>
      </c>
      <c r="Z120" s="55">
        <f t="shared" si="27"/>
        <v>10000</v>
      </c>
    </row>
    <row r="121" spans="1:26">
      <c r="A121" s="16">
        <v>112</v>
      </c>
      <c r="B121" s="19" t="s">
        <v>141</v>
      </c>
      <c r="C121" s="19"/>
      <c r="D121" s="42">
        <v>5000</v>
      </c>
      <c r="E121" s="42">
        <f t="shared" si="25"/>
        <v>10000</v>
      </c>
      <c r="F121" s="39"/>
      <c r="G121" s="39"/>
      <c r="H121" s="44"/>
      <c r="I121" s="44">
        <f t="shared" si="21"/>
        <v>0</v>
      </c>
      <c r="J121" s="39"/>
      <c r="K121" s="39"/>
      <c r="L121" s="44"/>
      <c r="M121" s="44">
        <f t="shared" si="22"/>
        <v>0</v>
      </c>
      <c r="N121" s="39"/>
      <c r="O121" s="39"/>
      <c r="P121" s="44"/>
      <c r="Q121" s="44">
        <f t="shared" si="23"/>
        <v>0</v>
      </c>
      <c r="R121" s="39"/>
      <c r="S121" s="39"/>
      <c r="T121" s="44"/>
      <c r="U121" s="44">
        <f t="shared" si="26"/>
        <v>0</v>
      </c>
      <c r="V121" s="39"/>
      <c r="W121" s="39"/>
      <c r="X121" s="44"/>
      <c r="Y121" s="44">
        <f t="shared" si="24"/>
        <v>0</v>
      </c>
      <c r="Z121" s="55">
        <f t="shared" si="27"/>
        <v>10000</v>
      </c>
    </row>
    <row r="122" spans="1:26">
      <c r="A122" s="16">
        <v>113</v>
      </c>
      <c r="B122" s="19" t="s">
        <v>142</v>
      </c>
      <c r="C122" s="17"/>
      <c r="D122" s="42">
        <v>5000</v>
      </c>
      <c r="E122" s="42">
        <f t="shared" si="25"/>
        <v>10000</v>
      </c>
      <c r="F122" s="39"/>
      <c r="G122" s="39"/>
      <c r="H122" s="44"/>
      <c r="I122" s="44">
        <f t="shared" si="21"/>
        <v>0</v>
      </c>
      <c r="J122" s="39"/>
      <c r="K122" s="39"/>
      <c r="L122" s="44"/>
      <c r="M122" s="44">
        <f t="shared" si="22"/>
        <v>0</v>
      </c>
      <c r="N122" s="39"/>
      <c r="O122" s="39"/>
      <c r="P122" s="44"/>
      <c r="Q122" s="44">
        <f t="shared" si="23"/>
        <v>0</v>
      </c>
      <c r="R122" s="39"/>
      <c r="S122" s="39"/>
      <c r="T122" s="44"/>
      <c r="U122" s="44">
        <f t="shared" si="26"/>
        <v>0</v>
      </c>
      <c r="V122" s="39"/>
      <c r="W122" s="39"/>
      <c r="X122" s="44"/>
      <c r="Y122" s="44">
        <f t="shared" si="24"/>
        <v>0</v>
      </c>
      <c r="Z122" s="55">
        <f t="shared" si="27"/>
        <v>10000</v>
      </c>
    </row>
    <row r="123" spans="1:26">
      <c r="A123" s="16">
        <v>114</v>
      </c>
      <c r="B123" s="17" t="s">
        <v>143</v>
      </c>
      <c r="C123" s="19"/>
      <c r="D123" s="42">
        <v>5000</v>
      </c>
      <c r="E123" s="42">
        <f t="shared" si="25"/>
        <v>10000</v>
      </c>
      <c r="F123" s="39"/>
      <c r="G123" s="39"/>
      <c r="H123" s="44"/>
      <c r="I123" s="44">
        <f t="shared" si="21"/>
        <v>0</v>
      </c>
      <c r="J123" s="39"/>
      <c r="K123" s="39"/>
      <c r="L123" s="44"/>
      <c r="M123" s="44">
        <f t="shared" si="22"/>
        <v>0</v>
      </c>
      <c r="N123" s="39"/>
      <c r="O123" s="39"/>
      <c r="P123" s="44"/>
      <c r="Q123" s="44">
        <f t="shared" si="23"/>
        <v>0</v>
      </c>
      <c r="R123" s="39"/>
      <c r="S123" s="39"/>
      <c r="T123" s="44"/>
      <c r="U123" s="44">
        <f t="shared" si="26"/>
        <v>0</v>
      </c>
      <c r="V123" s="39"/>
      <c r="W123" s="39"/>
      <c r="X123" s="44"/>
      <c r="Y123" s="44">
        <f t="shared" si="24"/>
        <v>0</v>
      </c>
      <c r="Z123" s="55">
        <f t="shared" si="27"/>
        <v>10000</v>
      </c>
    </row>
    <row r="124" spans="1:26">
      <c r="A124" s="16">
        <v>115</v>
      </c>
      <c r="B124" s="19" t="s">
        <v>144</v>
      </c>
      <c r="C124" s="19"/>
      <c r="D124" s="42">
        <v>5000</v>
      </c>
      <c r="E124" s="42">
        <f t="shared" si="25"/>
        <v>10000</v>
      </c>
      <c r="F124" s="39"/>
      <c r="G124" s="39"/>
      <c r="H124" s="44"/>
      <c r="I124" s="44">
        <f t="shared" si="21"/>
        <v>0</v>
      </c>
      <c r="J124" s="39"/>
      <c r="K124" s="39"/>
      <c r="L124" s="44"/>
      <c r="M124" s="44">
        <f t="shared" si="22"/>
        <v>0</v>
      </c>
      <c r="N124" s="39"/>
      <c r="O124" s="39"/>
      <c r="P124" s="44"/>
      <c r="Q124" s="44">
        <f t="shared" si="23"/>
        <v>0</v>
      </c>
      <c r="R124" s="39"/>
      <c r="S124" s="39"/>
      <c r="T124" s="44"/>
      <c r="U124" s="44">
        <f t="shared" si="26"/>
        <v>0</v>
      </c>
      <c r="V124" s="39"/>
      <c r="W124" s="39"/>
      <c r="X124" s="44"/>
      <c r="Y124" s="44">
        <f t="shared" si="24"/>
        <v>0</v>
      </c>
      <c r="Z124" s="55">
        <f t="shared" si="27"/>
        <v>10000</v>
      </c>
    </row>
    <row r="125" spans="1:26">
      <c r="A125" s="16">
        <v>116</v>
      </c>
      <c r="B125" s="19" t="s">
        <v>145</v>
      </c>
      <c r="C125" s="19"/>
      <c r="D125" s="42">
        <v>5000</v>
      </c>
      <c r="E125" s="42">
        <f t="shared" si="25"/>
        <v>10000</v>
      </c>
      <c r="F125" s="39"/>
      <c r="G125" s="39"/>
      <c r="H125" s="44"/>
      <c r="I125" s="44">
        <f t="shared" si="21"/>
        <v>0</v>
      </c>
      <c r="J125" s="39"/>
      <c r="K125" s="39"/>
      <c r="L125" s="44"/>
      <c r="M125" s="44">
        <f t="shared" si="22"/>
        <v>0</v>
      </c>
      <c r="N125" s="39"/>
      <c r="O125" s="39"/>
      <c r="P125" s="44"/>
      <c r="Q125" s="44">
        <f t="shared" si="23"/>
        <v>0</v>
      </c>
      <c r="R125" s="39"/>
      <c r="S125" s="39"/>
      <c r="T125" s="44"/>
      <c r="U125" s="44">
        <f t="shared" si="26"/>
        <v>0</v>
      </c>
      <c r="V125" s="39"/>
      <c r="W125" s="39"/>
      <c r="X125" s="44"/>
      <c r="Y125" s="44">
        <f t="shared" si="24"/>
        <v>0</v>
      </c>
      <c r="Z125" s="55">
        <f t="shared" si="27"/>
        <v>10000</v>
      </c>
    </row>
    <row r="126" spans="1:26">
      <c r="A126" s="16">
        <v>117</v>
      </c>
      <c r="B126" s="17" t="s">
        <v>146</v>
      </c>
      <c r="C126" s="17"/>
      <c r="D126" s="42">
        <v>5000</v>
      </c>
      <c r="E126" s="42">
        <f t="shared" si="25"/>
        <v>10000</v>
      </c>
      <c r="F126" s="39"/>
      <c r="G126" s="39"/>
      <c r="H126" s="44"/>
      <c r="I126" s="44">
        <f t="shared" si="21"/>
        <v>0</v>
      </c>
      <c r="J126" s="39"/>
      <c r="K126" s="39"/>
      <c r="L126" s="44"/>
      <c r="M126" s="44">
        <f t="shared" si="22"/>
        <v>0</v>
      </c>
      <c r="N126" s="39"/>
      <c r="O126" s="39"/>
      <c r="P126" s="44"/>
      <c r="Q126" s="44">
        <f t="shared" si="23"/>
        <v>0</v>
      </c>
      <c r="R126" s="39"/>
      <c r="S126" s="39"/>
      <c r="T126" s="44"/>
      <c r="U126" s="44">
        <f t="shared" si="26"/>
        <v>0</v>
      </c>
      <c r="V126" s="39"/>
      <c r="W126" s="39"/>
      <c r="X126" s="44"/>
      <c r="Y126" s="44">
        <f t="shared" si="24"/>
        <v>0</v>
      </c>
      <c r="Z126" s="55">
        <f t="shared" si="27"/>
        <v>10000</v>
      </c>
    </row>
    <row r="127" spans="1:26">
      <c r="A127" s="16">
        <v>118</v>
      </c>
      <c r="B127" s="19" t="s">
        <v>147</v>
      </c>
      <c r="C127" s="19"/>
      <c r="D127" s="42">
        <v>5000</v>
      </c>
      <c r="E127" s="42">
        <f t="shared" si="25"/>
        <v>10000</v>
      </c>
      <c r="F127" s="39"/>
      <c r="G127" s="39"/>
      <c r="H127" s="44"/>
      <c r="I127" s="44">
        <f t="shared" ref="I127:I158" si="28">IF(OR(G127="",MONTH(G127)-MONTH(F127)&gt;MONTH($Z$7)-MONTH(F127)),MONTH($Z$7)-MONTH(F127)+1,MONTH(G127)-MONTH(F127)+1)*H127</f>
        <v>0</v>
      </c>
      <c r="J127" s="39"/>
      <c r="K127" s="39"/>
      <c r="L127" s="44"/>
      <c r="M127" s="44">
        <f t="shared" ref="M127:M158" si="29">IF(OR(K127="",MONTH(K127)-MONTH(J127)&gt;MONTH($Z$7)-MONTH(J127)),MONTH($Z$7)-MONTH(J127)+1,MONTH(K127)-MONTH(J127)+1)*L127</f>
        <v>0</v>
      </c>
      <c r="N127" s="39"/>
      <c r="O127" s="39"/>
      <c r="P127" s="44"/>
      <c r="Q127" s="44">
        <f t="shared" ref="Q127:Q158" si="30">IF(OR(O127="",MONTH(O127)-MONTH(N127)&gt;MONTH($Z$7)-MONTH(N127)),MONTH($Z$7)-MONTH(N127)+1,MONTH(O127)-MONTH(N127)+1)*P127</f>
        <v>0</v>
      </c>
      <c r="R127" s="39"/>
      <c r="S127" s="39"/>
      <c r="T127" s="44"/>
      <c r="U127" s="44">
        <f t="shared" si="26"/>
        <v>0</v>
      </c>
      <c r="V127" s="39"/>
      <c r="W127" s="39"/>
      <c r="X127" s="44"/>
      <c r="Y127" s="44">
        <f t="shared" ref="Y127:Y158" si="31">IF(OR(W127="",MONTH(W127)-MONTH(V127)&gt;MONTH($Z$7)-MONTH(V127)),MONTH($Z$7)-MONTH(V127)+1,MONTH(W127)-MONTH(V127)+1)*X127</f>
        <v>0</v>
      </c>
      <c r="Z127" s="55">
        <f t="shared" si="27"/>
        <v>10000</v>
      </c>
    </row>
    <row r="128" spans="1:26">
      <c r="A128" s="16">
        <v>119</v>
      </c>
      <c r="B128" s="19" t="s">
        <v>148</v>
      </c>
      <c r="C128" s="19"/>
      <c r="D128" s="42">
        <v>5000</v>
      </c>
      <c r="E128" s="42">
        <f t="shared" si="25"/>
        <v>10000</v>
      </c>
      <c r="F128" s="39"/>
      <c r="G128" s="39"/>
      <c r="H128" s="44"/>
      <c r="I128" s="44">
        <f t="shared" si="28"/>
        <v>0</v>
      </c>
      <c r="J128" s="39"/>
      <c r="K128" s="39"/>
      <c r="L128" s="44"/>
      <c r="M128" s="44">
        <f t="shared" si="29"/>
        <v>0</v>
      </c>
      <c r="N128" s="39"/>
      <c r="O128" s="39"/>
      <c r="P128" s="44"/>
      <c r="Q128" s="44">
        <f t="shared" si="30"/>
        <v>0</v>
      </c>
      <c r="R128" s="39"/>
      <c r="S128" s="39"/>
      <c r="T128" s="44"/>
      <c r="U128" s="44">
        <f t="shared" si="26"/>
        <v>0</v>
      </c>
      <c r="V128" s="39"/>
      <c r="W128" s="39"/>
      <c r="X128" s="44"/>
      <c r="Y128" s="44">
        <f t="shared" si="31"/>
        <v>0</v>
      </c>
      <c r="Z128" s="55">
        <f t="shared" si="27"/>
        <v>10000</v>
      </c>
    </row>
    <row r="129" spans="1:26">
      <c r="A129" s="16">
        <v>120</v>
      </c>
      <c r="B129" s="17" t="s">
        <v>149</v>
      </c>
      <c r="C129" s="19"/>
      <c r="D129" s="42">
        <v>5000</v>
      </c>
      <c r="E129" s="42">
        <f t="shared" si="25"/>
        <v>10000</v>
      </c>
      <c r="F129" s="39"/>
      <c r="G129" s="39"/>
      <c r="H129" s="44"/>
      <c r="I129" s="44">
        <f t="shared" si="28"/>
        <v>0</v>
      </c>
      <c r="J129" s="39"/>
      <c r="K129" s="39"/>
      <c r="L129" s="44"/>
      <c r="M129" s="44">
        <f t="shared" si="29"/>
        <v>0</v>
      </c>
      <c r="N129" s="39"/>
      <c r="O129" s="39"/>
      <c r="P129" s="44"/>
      <c r="Q129" s="44">
        <f t="shared" si="30"/>
        <v>0</v>
      </c>
      <c r="R129" s="39"/>
      <c r="S129" s="39"/>
      <c r="T129" s="44"/>
      <c r="U129" s="44">
        <f t="shared" si="26"/>
        <v>0</v>
      </c>
      <c r="V129" s="39"/>
      <c r="W129" s="39"/>
      <c r="X129" s="44"/>
      <c r="Y129" s="44">
        <f t="shared" si="31"/>
        <v>0</v>
      </c>
      <c r="Z129" s="55">
        <f t="shared" si="27"/>
        <v>10000</v>
      </c>
    </row>
    <row r="130" spans="1:26">
      <c r="A130" s="16">
        <v>121</v>
      </c>
      <c r="B130" s="19" t="s">
        <v>150</v>
      </c>
      <c r="C130" s="17"/>
      <c r="D130" s="42">
        <v>5000</v>
      </c>
      <c r="E130" s="42">
        <f t="shared" si="25"/>
        <v>10000</v>
      </c>
      <c r="F130" s="39"/>
      <c r="G130" s="39"/>
      <c r="H130" s="44"/>
      <c r="I130" s="44">
        <f t="shared" si="28"/>
        <v>0</v>
      </c>
      <c r="J130" s="39"/>
      <c r="K130" s="39"/>
      <c r="L130" s="44"/>
      <c r="M130" s="44">
        <f t="shared" si="29"/>
        <v>0</v>
      </c>
      <c r="N130" s="39"/>
      <c r="O130" s="39"/>
      <c r="P130" s="44"/>
      <c r="Q130" s="44">
        <f t="shared" si="30"/>
        <v>0</v>
      </c>
      <c r="R130" s="39"/>
      <c r="S130" s="39"/>
      <c r="T130" s="44"/>
      <c r="U130" s="44">
        <f t="shared" si="26"/>
        <v>0</v>
      </c>
      <c r="V130" s="39"/>
      <c r="W130" s="39"/>
      <c r="X130" s="44"/>
      <c r="Y130" s="44">
        <f t="shared" si="31"/>
        <v>0</v>
      </c>
      <c r="Z130" s="55">
        <f t="shared" si="27"/>
        <v>10000</v>
      </c>
    </row>
    <row r="131" spans="1:26">
      <c r="A131" s="16">
        <v>122</v>
      </c>
      <c r="B131" s="17" t="s">
        <v>151</v>
      </c>
      <c r="C131" s="19"/>
      <c r="D131" s="42">
        <v>5000</v>
      </c>
      <c r="E131" s="42">
        <f t="shared" si="25"/>
        <v>10000</v>
      </c>
      <c r="F131" s="39"/>
      <c r="G131" s="39"/>
      <c r="H131" s="44"/>
      <c r="I131" s="44">
        <f t="shared" si="28"/>
        <v>0</v>
      </c>
      <c r="J131" s="39"/>
      <c r="K131" s="39"/>
      <c r="L131" s="44"/>
      <c r="M131" s="44">
        <f t="shared" si="29"/>
        <v>0</v>
      </c>
      <c r="N131" s="39"/>
      <c r="O131" s="39"/>
      <c r="P131" s="44"/>
      <c r="Q131" s="44">
        <f t="shared" si="30"/>
        <v>0</v>
      </c>
      <c r="R131" s="39"/>
      <c r="S131" s="39"/>
      <c r="T131" s="44"/>
      <c r="U131" s="44">
        <f t="shared" si="26"/>
        <v>0</v>
      </c>
      <c r="V131" s="39"/>
      <c r="W131" s="39"/>
      <c r="X131" s="44"/>
      <c r="Y131" s="44">
        <f t="shared" si="31"/>
        <v>0</v>
      </c>
      <c r="Z131" s="55">
        <f t="shared" si="27"/>
        <v>10000</v>
      </c>
    </row>
    <row r="132" spans="1:26">
      <c r="A132" s="16">
        <v>123</v>
      </c>
      <c r="B132" s="19" t="s">
        <v>152</v>
      </c>
      <c r="C132" s="19"/>
      <c r="D132" s="42">
        <v>5000</v>
      </c>
      <c r="E132" s="42">
        <f t="shared" si="25"/>
        <v>10000</v>
      </c>
      <c r="F132" s="39"/>
      <c r="G132" s="39"/>
      <c r="H132" s="44"/>
      <c r="I132" s="44">
        <f t="shared" si="28"/>
        <v>0</v>
      </c>
      <c r="J132" s="39"/>
      <c r="K132" s="39"/>
      <c r="L132" s="44"/>
      <c r="M132" s="44">
        <f t="shared" si="29"/>
        <v>0</v>
      </c>
      <c r="N132" s="39"/>
      <c r="O132" s="39"/>
      <c r="P132" s="44"/>
      <c r="Q132" s="44">
        <f t="shared" si="30"/>
        <v>0</v>
      </c>
      <c r="R132" s="39"/>
      <c r="S132" s="39"/>
      <c r="T132" s="44"/>
      <c r="U132" s="44">
        <f t="shared" si="26"/>
        <v>0</v>
      </c>
      <c r="V132" s="39"/>
      <c r="W132" s="39"/>
      <c r="X132" s="44"/>
      <c r="Y132" s="44">
        <f t="shared" si="31"/>
        <v>0</v>
      </c>
      <c r="Z132" s="55">
        <f t="shared" si="27"/>
        <v>10000</v>
      </c>
    </row>
    <row r="133" spans="1:26">
      <c r="A133" s="16">
        <v>124</v>
      </c>
      <c r="B133" s="19" t="s">
        <v>153</v>
      </c>
      <c r="C133" s="19"/>
      <c r="D133" s="42">
        <v>5000</v>
      </c>
      <c r="E133" s="42">
        <f t="shared" si="25"/>
        <v>10000</v>
      </c>
      <c r="F133" s="39"/>
      <c r="G133" s="39"/>
      <c r="H133" s="44"/>
      <c r="I133" s="44">
        <f t="shared" si="28"/>
        <v>0</v>
      </c>
      <c r="J133" s="39"/>
      <c r="K133" s="39"/>
      <c r="L133" s="44"/>
      <c r="M133" s="44">
        <f t="shared" si="29"/>
        <v>0</v>
      </c>
      <c r="N133" s="39"/>
      <c r="O133" s="39"/>
      <c r="P133" s="44"/>
      <c r="Q133" s="44">
        <f t="shared" si="30"/>
        <v>0</v>
      </c>
      <c r="R133" s="39"/>
      <c r="S133" s="39"/>
      <c r="T133" s="44"/>
      <c r="U133" s="44">
        <f t="shared" si="26"/>
        <v>0</v>
      </c>
      <c r="V133" s="39"/>
      <c r="W133" s="39"/>
      <c r="X133" s="44"/>
      <c r="Y133" s="44">
        <f t="shared" si="31"/>
        <v>0</v>
      </c>
      <c r="Z133" s="55">
        <f t="shared" si="27"/>
        <v>10000</v>
      </c>
    </row>
    <row r="134" spans="1:26">
      <c r="A134" s="16">
        <v>125</v>
      </c>
      <c r="B134" s="17" t="s">
        <v>154</v>
      </c>
      <c r="C134" s="17"/>
      <c r="D134" s="42">
        <v>5000</v>
      </c>
      <c r="E134" s="42">
        <f t="shared" si="25"/>
        <v>10000</v>
      </c>
      <c r="F134" s="39"/>
      <c r="G134" s="39"/>
      <c r="H134" s="44"/>
      <c r="I134" s="44">
        <f t="shared" si="28"/>
        <v>0</v>
      </c>
      <c r="J134" s="39"/>
      <c r="K134" s="39"/>
      <c r="L134" s="44"/>
      <c r="M134" s="44">
        <f t="shared" si="29"/>
        <v>0</v>
      </c>
      <c r="N134" s="39"/>
      <c r="O134" s="39"/>
      <c r="P134" s="44"/>
      <c r="Q134" s="44">
        <f t="shared" si="30"/>
        <v>0</v>
      </c>
      <c r="R134" s="39"/>
      <c r="S134" s="39"/>
      <c r="T134" s="44"/>
      <c r="U134" s="44">
        <f t="shared" si="26"/>
        <v>0</v>
      </c>
      <c r="V134" s="39"/>
      <c r="W134" s="39"/>
      <c r="X134" s="44"/>
      <c r="Y134" s="44">
        <f t="shared" si="31"/>
        <v>0</v>
      </c>
      <c r="Z134" s="55">
        <f t="shared" si="27"/>
        <v>10000</v>
      </c>
    </row>
    <row r="135" spans="1:26">
      <c r="A135" s="16">
        <v>126</v>
      </c>
      <c r="B135" s="19" t="s">
        <v>155</v>
      </c>
      <c r="C135" s="19"/>
      <c r="D135" s="42">
        <v>5000</v>
      </c>
      <c r="E135" s="42">
        <f t="shared" si="25"/>
        <v>10000</v>
      </c>
      <c r="F135" s="39"/>
      <c r="G135" s="39"/>
      <c r="H135" s="44"/>
      <c r="I135" s="44">
        <f t="shared" si="28"/>
        <v>0</v>
      </c>
      <c r="J135" s="39"/>
      <c r="K135" s="39"/>
      <c r="L135" s="44"/>
      <c r="M135" s="44">
        <f t="shared" si="29"/>
        <v>0</v>
      </c>
      <c r="N135" s="39"/>
      <c r="O135" s="39"/>
      <c r="P135" s="44"/>
      <c r="Q135" s="44">
        <f t="shared" si="30"/>
        <v>0</v>
      </c>
      <c r="R135" s="39"/>
      <c r="S135" s="39"/>
      <c r="T135" s="44"/>
      <c r="U135" s="44">
        <f t="shared" si="26"/>
        <v>0</v>
      </c>
      <c r="V135" s="39"/>
      <c r="W135" s="39"/>
      <c r="X135" s="44"/>
      <c r="Y135" s="44">
        <f t="shared" si="31"/>
        <v>0</v>
      </c>
      <c r="Z135" s="55">
        <f t="shared" si="27"/>
        <v>10000</v>
      </c>
    </row>
    <row r="136" spans="1:26">
      <c r="A136" s="16">
        <v>127</v>
      </c>
      <c r="B136" s="19" t="s">
        <v>156</v>
      </c>
      <c r="C136" s="19"/>
      <c r="D136" s="42">
        <v>5000</v>
      </c>
      <c r="E136" s="42">
        <f t="shared" si="25"/>
        <v>10000</v>
      </c>
      <c r="F136" s="39"/>
      <c r="G136" s="39"/>
      <c r="H136" s="44"/>
      <c r="I136" s="44">
        <f t="shared" si="28"/>
        <v>0</v>
      </c>
      <c r="J136" s="39"/>
      <c r="K136" s="39"/>
      <c r="L136" s="44"/>
      <c r="M136" s="44">
        <f t="shared" si="29"/>
        <v>0</v>
      </c>
      <c r="N136" s="39"/>
      <c r="O136" s="39"/>
      <c r="P136" s="44"/>
      <c r="Q136" s="44">
        <f t="shared" si="30"/>
        <v>0</v>
      </c>
      <c r="R136" s="39"/>
      <c r="S136" s="39"/>
      <c r="T136" s="44"/>
      <c r="U136" s="44">
        <f t="shared" si="26"/>
        <v>0</v>
      </c>
      <c r="V136" s="39"/>
      <c r="W136" s="39"/>
      <c r="X136" s="44"/>
      <c r="Y136" s="44">
        <f t="shared" si="31"/>
        <v>0</v>
      </c>
      <c r="Z136" s="55">
        <f t="shared" si="27"/>
        <v>10000</v>
      </c>
    </row>
    <row r="137" spans="1:26">
      <c r="A137" s="16">
        <v>128</v>
      </c>
      <c r="B137" s="17" t="s">
        <v>157</v>
      </c>
      <c r="C137" s="19"/>
      <c r="D137" s="42">
        <v>5000</v>
      </c>
      <c r="E137" s="42">
        <f t="shared" si="25"/>
        <v>10000</v>
      </c>
      <c r="F137" s="39"/>
      <c r="G137" s="39"/>
      <c r="H137" s="44"/>
      <c r="I137" s="44">
        <f t="shared" si="28"/>
        <v>0</v>
      </c>
      <c r="J137" s="39"/>
      <c r="K137" s="39"/>
      <c r="L137" s="44"/>
      <c r="M137" s="44">
        <f t="shared" si="29"/>
        <v>0</v>
      </c>
      <c r="N137" s="39"/>
      <c r="O137" s="39"/>
      <c r="P137" s="44"/>
      <c r="Q137" s="44">
        <f t="shared" si="30"/>
        <v>0</v>
      </c>
      <c r="R137" s="39"/>
      <c r="S137" s="39"/>
      <c r="T137" s="44"/>
      <c r="U137" s="44">
        <f t="shared" si="26"/>
        <v>0</v>
      </c>
      <c r="V137" s="39"/>
      <c r="W137" s="39"/>
      <c r="X137" s="44"/>
      <c r="Y137" s="44">
        <f t="shared" si="31"/>
        <v>0</v>
      </c>
      <c r="Z137" s="55">
        <f t="shared" si="27"/>
        <v>10000</v>
      </c>
    </row>
    <row r="138" spans="1:26">
      <c r="A138" s="16">
        <v>129</v>
      </c>
      <c r="B138" s="19" t="s">
        <v>158</v>
      </c>
      <c r="C138" s="17"/>
      <c r="D138" s="42">
        <v>5000</v>
      </c>
      <c r="E138" s="42">
        <f t="shared" si="25"/>
        <v>10000</v>
      </c>
      <c r="F138" s="39"/>
      <c r="G138" s="39"/>
      <c r="H138" s="44"/>
      <c r="I138" s="44">
        <f t="shared" si="28"/>
        <v>0</v>
      </c>
      <c r="J138" s="39"/>
      <c r="K138" s="39"/>
      <c r="L138" s="44"/>
      <c r="M138" s="44">
        <f t="shared" si="29"/>
        <v>0</v>
      </c>
      <c r="N138" s="39"/>
      <c r="O138" s="39"/>
      <c r="P138" s="44"/>
      <c r="Q138" s="44">
        <f t="shared" si="30"/>
        <v>0</v>
      </c>
      <c r="R138" s="39"/>
      <c r="S138" s="39"/>
      <c r="T138" s="44"/>
      <c r="U138" s="44">
        <f t="shared" si="26"/>
        <v>0</v>
      </c>
      <c r="V138" s="39"/>
      <c r="W138" s="39"/>
      <c r="X138" s="44"/>
      <c r="Y138" s="44">
        <f t="shared" si="31"/>
        <v>0</v>
      </c>
      <c r="Z138" s="55">
        <f t="shared" si="27"/>
        <v>10000</v>
      </c>
    </row>
    <row r="139" spans="1:26">
      <c r="A139" s="16">
        <v>130</v>
      </c>
      <c r="B139" s="19" t="s">
        <v>159</v>
      </c>
      <c r="C139" s="19"/>
      <c r="D139" s="42">
        <v>5000</v>
      </c>
      <c r="E139" s="42">
        <f t="shared" ref="E139:E170" si="32">IF(C139="",MONTH($Z$7)*D139,(-MONTH(C139)+MONTH($Z$7)+1)*D139)</f>
        <v>10000</v>
      </c>
      <c r="F139" s="39"/>
      <c r="G139" s="39"/>
      <c r="H139" s="44"/>
      <c r="I139" s="44">
        <f t="shared" si="28"/>
        <v>0</v>
      </c>
      <c r="J139" s="39"/>
      <c r="K139" s="39"/>
      <c r="L139" s="44"/>
      <c r="M139" s="44">
        <f t="shared" si="29"/>
        <v>0</v>
      </c>
      <c r="N139" s="39"/>
      <c r="O139" s="39"/>
      <c r="P139" s="44"/>
      <c r="Q139" s="44">
        <f t="shared" si="30"/>
        <v>0</v>
      </c>
      <c r="R139" s="39"/>
      <c r="S139" s="39"/>
      <c r="T139" s="44"/>
      <c r="U139" s="44">
        <f t="shared" ref="U139:U170" si="33">IF(OR(S139="",MONTH(S139)-MONTH(R139)&gt;MONTH($Z$7)-MONTH(R139)),MONTH($Z$7)-MONTH(R139)+1,MONTH(S139)-MONTH(R139)+1)*T139</f>
        <v>0</v>
      </c>
      <c r="V139" s="39"/>
      <c r="W139" s="39"/>
      <c r="X139" s="44"/>
      <c r="Y139" s="44">
        <f t="shared" si="31"/>
        <v>0</v>
      </c>
      <c r="Z139" s="55">
        <f t="shared" ref="Z139:Z170" si="34">I139+M139+Q139+U139+Y139+E139</f>
        <v>10000</v>
      </c>
    </row>
    <row r="140" spans="1:26">
      <c r="A140" s="16">
        <v>131</v>
      </c>
      <c r="B140" s="17" t="s">
        <v>160</v>
      </c>
      <c r="C140" s="19"/>
      <c r="D140" s="42">
        <v>5000</v>
      </c>
      <c r="E140" s="42">
        <f t="shared" si="32"/>
        <v>10000</v>
      </c>
      <c r="F140" s="39"/>
      <c r="G140" s="39"/>
      <c r="H140" s="44"/>
      <c r="I140" s="44">
        <f t="shared" si="28"/>
        <v>0</v>
      </c>
      <c r="J140" s="39"/>
      <c r="K140" s="39"/>
      <c r="L140" s="44"/>
      <c r="M140" s="44">
        <f t="shared" si="29"/>
        <v>0</v>
      </c>
      <c r="N140" s="39"/>
      <c r="O140" s="39"/>
      <c r="P140" s="44"/>
      <c r="Q140" s="44">
        <f t="shared" si="30"/>
        <v>0</v>
      </c>
      <c r="R140" s="39"/>
      <c r="S140" s="39"/>
      <c r="T140" s="44"/>
      <c r="U140" s="44">
        <f t="shared" si="33"/>
        <v>0</v>
      </c>
      <c r="V140" s="39"/>
      <c r="W140" s="39"/>
      <c r="X140" s="44"/>
      <c r="Y140" s="44">
        <f t="shared" si="31"/>
        <v>0</v>
      </c>
      <c r="Z140" s="55">
        <f t="shared" si="34"/>
        <v>10000</v>
      </c>
    </row>
    <row r="141" spans="1:26">
      <c r="A141" s="16">
        <v>132</v>
      </c>
      <c r="B141" s="19" t="s">
        <v>161</v>
      </c>
      <c r="C141" s="19"/>
      <c r="D141" s="42">
        <v>5000</v>
      </c>
      <c r="E141" s="42">
        <f t="shared" si="32"/>
        <v>10000</v>
      </c>
      <c r="F141" s="39"/>
      <c r="G141" s="39"/>
      <c r="H141" s="44"/>
      <c r="I141" s="44">
        <f t="shared" si="28"/>
        <v>0</v>
      </c>
      <c r="J141" s="39"/>
      <c r="K141" s="39"/>
      <c r="L141" s="44"/>
      <c r="M141" s="44">
        <f t="shared" si="29"/>
        <v>0</v>
      </c>
      <c r="N141" s="39"/>
      <c r="O141" s="39"/>
      <c r="P141" s="44"/>
      <c r="Q141" s="44">
        <f t="shared" si="30"/>
        <v>0</v>
      </c>
      <c r="R141" s="39"/>
      <c r="S141" s="39"/>
      <c r="T141" s="44"/>
      <c r="U141" s="44">
        <f t="shared" si="33"/>
        <v>0</v>
      </c>
      <c r="V141" s="39"/>
      <c r="W141" s="39"/>
      <c r="X141" s="44"/>
      <c r="Y141" s="44">
        <f t="shared" si="31"/>
        <v>0</v>
      </c>
      <c r="Z141" s="55">
        <f t="shared" si="34"/>
        <v>10000</v>
      </c>
    </row>
    <row r="142" spans="1:26">
      <c r="A142" s="16">
        <v>133</v>
      </c>
      <c r="B142" s="17" t="s">
        <v>162</v>
      </c>
      <c r="C142" s="17"/>
      <c r="D142" s="42">
        <v>5000</v>
      </c>
      <c r="E142" s="42">
        <f t="shared" si="32"/>
        <v>10000</v>
      </c>
      <c r="F142" s="39"/>
      <c r="G142" s="39"/>
      <c r="H142" s="44"/>
      <c r="I142" s="44">
        <f t="shared" si="28"/>
        <v>0</v>
      </c>
      <c r="J142" s="39"/>
      <c r="K142" s="39"/>
      <c r="L142" s="44"/>
      <c r="M142" s="44">
        <f t="shared" si="29"/>
        <v>0</v>
      </c>
      <c r="N142" s="39"/>
      <c r="O142" s="39"/>
      <c r="P142" s="44"/>
      <c r="Q142" s="44">
        <f t="shared" si="30"/>
        <v>0</v>
      </c>
      <c r="R142" s="39"/>
      <c r="S142" s="39"/>
      <c r="T142" s="44"/>
      <c r="U142" s="44">
        <f t="shared" si="33"/>
        <v>0</v>
      </c>
      <c r="V142" s="39"/>
      <c r="W142" s="39"/>
      <c r="X142" s="44"/>
      <c r="Y142" s="44">
        <f t="shared" si="31"/>
        <v>0</v>
      </c>
      <c r="Z142" s="55">
        <f t="shared" si="34"/>
        <v>10000</v>
      </c>
    </row>
    <row r="143" spans="1:26">
      <c r="A143" s="16">
        <v>134</v>
      </c>
      <c r="B143" s="19" t="s">
        <v>163</v>
      </c>
      <c r="C143" s="19"/>
      <c r="D143" s="42">
        <v>5000</v>
      </c>
      <c r="E143" s="42">
        <f t="shared" si="32"/>
        <v>10000</v>
      </c>
      <c r="F143" s="39"/>
      <c r="G143" s="39"/>
      <c r="H143" s="44"/>
      <c r="I143" s="44">
        <f t="shared" si="28"/>
        <v>0</v>
      </c>
      <c r="J143" s="39"/>
      <c r="K143" s="39"/>
      <c r="L143" s="44"/>
      <c r="M143" s="44">
        <f t="shared" si="29"/>
        <v>0</v>
      </c>
      <c r="N143" s="39"/>
      <c r="O143" s="39"/>
      <c r="P143" s="44"/>
      <c r="Q143" s="44">
        <f t="shared" si="30"/>
        <v>0</v>
      </c>
      <c r="R143" s="39"/>
      <c r="S143" s="39"/>
      <c r="T143" s="44"/>
      <c r="U143" s="44">
        <f t="shared" si="33"/>
        <v>0</v>
      </c>
      <c r="V143" s="39"/>
      <c r="W143" s="39"/>
      <c r="X143" s="44"/>
      <c r="Y143" s="44">
        <f t="shared" si="31"/>
        <v>0</v>
      </c>
      <c r="Z143" s="55">
        <f t="shared" si="34"/>
        <v>10000</v>
      </c>
    </row>
    <row r="144" spans="1:26">
      <c r="A144" s="16">
        <v>135</v>
      </c>
      <c r="B144" s="19" t="s">
        <v>164</v>
      </c>
      <c r="C144" s="19"/>
      <c r="D144" s="42">
        <v>5000</v>
      </c>
      <c r="E144" s="42">
        <f t="shared" si="32"/>
        <v>10000</v>
      </c>
      <c r="F144" s="39"/>
      <c r="G144" s="39"/>
      <c r="H144" s="44"/>
      <c r="I144" s="44">
        <f t="shared" si="28"/>
        <v>0</v>
      </c>
      <c r="J144" s="39"/>
      <c r="K144" s="39"/>
      <c r="L144" s="44"/>
      <c r="M144" s="44">
        <f t="shared" si="29"/>
        <v>0</v>
      </c>
      <c r="N144" s="39"/>
      <c r="O144" s="39"/>
      <c r="P144" s="44"/>
      <c r="Q144" s="44">
        <f t="shared" si="30"/>
        <v>0</v>
      </c>
      <c r="R144" s="39"/>
      <c r="S144" s="39"/>
      <c r="T144" s="44"/>
      <c r="U144" s="44">
        <f t="shared" si="33"/>
        <v>0</v>
      </c>
      <c r="V144" s="39"/>
      <c r="W144" s="39"/>
      <c r="X144" s="44"/>
      <c r="Y144" s="44">
        <f t="shared" si="31"/>
        <v>0</v>
      </c>
      <c r="Z144" s="55">
        <f t="shared" si="34"/>
        <v>10000</v>
      </c>
    </row>
    <row r="145" spans="1:26">
      <c r="A145" s="16">
        <v>136</v>
      </c>
      <c r="B145" s="17" t="s">
        <v>165</v>
      </c>
      <c r="C145" s="19"/>
      <c r="D145" s="42">
        <v>5000</v>
      </c>
      <c r="E145" s="42">
        <f t="shared" si="32"/>
        <v>10000</v>
      </c>
      <c r="F145" s="39"/>
      <c r="G145" s="39"/>
      <c r="H145" s="44"/>
      <c r="I145" s="44">
        <f t="shared" si="28"/>
        <v>0</v>
      </c>
      <c r="J145" s="39"/>
      <c r="K145" s="39"/>
      <c r="L145" s="44"/>
      <c r="M145" s="44">
        <f t="shared" si="29"/>
        <v>0</v>
      </c>
      <c r="N145" s="39"/>
      <c r="O145" s="39"/>
      <c r="P145" s="44"/>
      <c r="Q145" s="44">
        <f t="shared" si="30"/>
        <v>0</v>
      </c>
      <c r="R145" s="39"/>
      <c r="S145" s="39"/>
      <c r="T145" s="44"/>
      <c r="U145" s="44">
        <f t="shared" si="33"/>
        <v>0</v>
      </c>
      <c r="V145" s="39"/>
      <c r="W145" s="39"/>
      <c r="X145" s="44"/>
      <c r="Y145" s="44">
        <f t="shared" si="31"/>
        <v>0</v>
      </c>
      <c r="Z145" s="55">
        <f t="shared" si="34"/>
        <v>10000</v>
      </c>
    </row>
    <row r="146" spans="1:26">
      <c r="A146" s="16">
        <v>137</v>
      </c>
      <c r="B146" s="19" t="s">
        <v>166</v>
      </c>
      <c r="C146" s="17"/>
      <c r="D146" s="42">
        <v>5000</v>
      </c>
      <c r="E146" s="42">
        <f t="shared" si="32"/>
        <v>10000</v>
      </c>
      <c r="F146" s="39"/>
      <c r="G146" s="39"/>
      <c r="H146" s="44"/>
      <c r="I146" s="44">
        <f t="shared" si="28"/>
        <v>0</v>
      </c>
      <c r="J146" s="39"/>
      <c r="K146" s="39"/>
      <c r="L146" s="44"/>
      <c r="M146" s="44">
        <f t="shared" si="29"/>
        <v>0</v>
      </c>
      <c r="N146" s="39"/>
      <c r="O146" s="39"/>
      <c r="P146" s="44"/>
      <c r="Q146" s="44">
        <f t="shared" si="30"/>
        <v>0</v>
      </c>
      <c r="R146" s="39"/>
      <c r="S146" s="39"/>
      <c r="T146" s="44"/>
      <c r="U146" s="44">
        <f t="shared" si="33"/>
        <v>0</v>
      </c>
      <c r="V146" s="39"/>
      <c r="W146" s="39"/>
      <c r="X146" s="44"/>
      <c r="Y146" s="44">
        <f t="shared" si="31"/>
        <v>0</v>
      </c>
      <c r="Z146" s="55">
        <f t="shared" si="34"/>
        <v>10000</v>
      </c>
    </row>
    <row r="147" spans="1:26">
      <c r="A147" s="16">
        <v>138</v>
      </c>
      <c r="B147" s="19" t="s">
        <v>167</v>
      </c>
      <c r="C147" s="19"/>
      <c r="D147" s="42">
        <v>5000</v>
      </c>
      <c r="E147" s="42">
        <f t="shared" si="32"/>
        <v>10000</v>
      </c>
      <c r="F147" s="39"/>
      <c r="G147" s="39"/>
      <c r="H147" s="44"/>
      <c r="I147" s="44">
        <f t="shared" si="28"/>
        <v>0</v>
      </c>
      <c r="J147" s="39"/>
      <c r="K147" s="39"/>
      <c r="L147" s="44"/>
      <c r="M147" s="44">
        <f t="shared" si="29"/>
        <v>0</v>
      </c>
      <c r="N147" s="39"/>
      <c r="O147" s="39"/>
      <c r="P147" s="44"/>
      <c r="Q147" s="44">
        <f t="shared" si="30"/>
        <v>0</v>
      </c>
      <c r="R147" s="39"/>
      <c r="S147" s="39"/>
      <c r="T147" s="44"/>
      <c r="U147" s="44">
        <f t="shared" si="33"/>
        <v>0</v>
      </c>
      <c r="V147" s="39"/>
      <c r="W147" s="39"/>
      <c r="X147" s="44"/>
      <c r="Y147" s="44">
        <f t="shared" si="31"/>
        <v>0</v>
      </c>
      <c r="Z147" s="55">
        <f t="shared" si="34"/>
        <v>10000</v>
      </c>
    </row>
    <row r="148" spans="1:26">
      <c r="A148" s="16">
        <v>139</v>
      </c>
      <c r="B148" s="17" t="s">
        <v>168</v>
      </c>
      <c r="C148" s="19"/>
      <c r="D148" s="42">
        <v>5000</v>
      </c>
      <c r="E148" s="42">
        <f t="shared" si="32"/>
        <v>10000</v>
      </c>
      <c r="F148" s="39"/>
      <c r="G148" s="39"/>
      <c r="H148" s="44"/>
      <c r="I148" s="44">
        <f t="shared" si="28"/>
        <v>0</v>
      </c>
      <c r="J148" s="39"/>
      <c r="K148" s="39"/>
      <c r="L148" s="44"/>
      <c r="M148" s="44">
        <f t="shared" si="29"/>
        <v>0</v>
      </c>
      <c r="N148" s="39"/>
      <c r="O148" s="39"/>
      <c r="P148" s="44"/>
      <c r="Q148" s="44">
        <f t="shared" si="30"/>
        <v>0</v>
      </c>
      <c r="R148" s="39"/>
      <c r="S148" s="39"/>
      <c r="T148" s="44"/>
      <c r="U148" s="44">
        <f t="shared" si="33"/>
        <v>0</v>
      </c>
      <c r="V148" s="39"/>
      <c r="W148" s="39"/>
      <c r="X148" s="44"/>
      <c r="Y148" s="44">
        <f t="shared" si="31"/>
        <v>0</v>
      </c>
      <c r="Z148" s="55">
        <f t="shared" si="34"/>
        <v>10000</v>
      </c>
    </row>
    <row r="149" spans="1:26">
      <c r="A149" s="16">
        <v>140</v>
      </c>
      <c r="B149" s="19" t="s">
        <v>169</v>
      </c>
      <c r="C149" s="19"/>
      <c r="D149" s="42">
        <v>5000</v>
      </c>
      <c r="E149" s="42">
        <f t="shared" si="32"/>
        <v>10000</v>
      </c>
      <c r="F149" s="39"/>
      <c r="G149" s="39"/>
      <c r="H149" s="44"/>
      <c r="I149" s="44">
        <f t="shared" si="28"/>
        <v>0</v>
      </c>
      <c r="J149" s="39"/>
      <c r="K149" s="39"/>
      <c r="L149" s="44"/>
      <c r="M149" s="44">
        <f t="shared" si="29"/>
        <v>0</v>
      </c>
      <c r="N149" s="39"/>
      <c r="O149" s="39"/>
      <c r="P149" s="44"/>
      <c r="Q149" s="44">
        <f t="shared" si="30"/>
        <v>0</v>
      </c>
      <c r="R149" s="39"/>
      <c r="S149" s="39"/>
      <c r="T149" s="44"/>
      <c r="U149" s="44">
        <f t="shared" si="33"/>
        <v>0</v>
      </c>
      <c r="V149" s="39"/>
      <c r="W149" s="39"/>
      <c r="X149" s="44"/>
      <c r="Y149" s="44">
        <f t="shared" si="31"/>
        <v>0</v>
      </c>
      <c r="Z149" s="55">
        <f t="shared" si="34"/>
        <v>10000</v>
      </c>
    </row>
    <row r="150" spans="1:26">
      <c r="A150" s="16">
        <v>141</v>
      </c>
      <c r="B150" s="19" t="s">
        <v>170</v>
      </c>
      <c r="C150" s="17"/>
      <c r="D150" s="42">
        <v>5000</v>
      </c>
      <c r="E150" s="42">
        <f t="shared" si="32"/>
        <v>10000</v>
      </c>
      <c r="F150" s="39"/>
      <c r="G150" s="39"/>
      <c r="H150" s="44"/>
      <c r="I150" s="44">
        <f t="shared" si="28"/>
        <v>0</v>
      </c>
      <c r="J150" s="39"/>
      <c r="K150" s="39"/>
      <c r="L150" s="44"/>
      <c r="M150" s="44">
        <f t="shared" si="29"/>
        <v>0</v>
      </c>
      <c r="N150" s="39"/>
      <c r="O150" s="39"/>
      <c r="P150" s="44"/>
      <c r="Q150" s="44">
        <f t="shared" si="30"/>
        <v>0</v>
      </c>
      <c r="R150" s="39"/>
      <c r="S150" s="39"/>
      <c r="T150" s="44"/>
      <c r="U150" s="44">
        <f t="shared" si="33"/>
        <v>0</v>
      </c>
      <c r="V150" s="39"/>
      <c r="W150" s="39"/>
      <c r="X150" s="44"/>
      <c r="Y150" s="44">
        <f t="shared" si="31"/>
        <v>0</v>
      </c>
      <c r="Z150" s="55">
        <f t="shared" si="34"/>
        <v>10000</v>
      </c>
    </row>
    <row r="151" spans="1:26">
      <c r="A151" s="16">
        <v>142</v>
      </c>
      <c r="B151" s="17" t="s">
        <v>171</v>
      </c>
      <c r="C151" s="19"/>
      <c r="D151" s="42">
        <v>5000</v>
      </c>
      <c r="E151" s="42">
        <f t="shared" si="32"/>
        <v>10000</v>
      </c>
      <c r="F151" s="39"/>
      <c r="G151" s="39"/>
      <c r="H151" s="44"/>
      <c r="I151" s="44">
        <f t="shared" si="28"/>
        <v>0</v>
      </c>
      <c r="J151" s="39"/>
      <c r="K151" s="39"/>
      <c r="L151" s="44"/>
      <c r="M151" s="44">
        <f t="shared" si="29"/>
        <v>0</v>
      </c>
      <c r="N151" s="39"/>
      <c r="O151" s="39"/>
      <c r="P151" s="44"/>
      <c r="Q151" s="44">
        <f t="shared" si="30"/>
        <v>0</v>
      </c>
      <c r="R151" s="39"/>
      <c r="S151" s="39"/>
      <c r="T151" s="44"/>
      <c r="U151" s="44">
        <f t="shared" si="33"/>
        <v>0</v>
      </c>
      <c r="V151" s="39"/>
      <c r="W151" s="39"/>
      <c r="X151" s="44"/>
      <c r="Y151" s="44">
        <f t="shared" si="31"/>
        <v>0</v>
      </c>
      <c r="Z151" s="55">
        <f t="shared" si="34"/>
        <v>10000</v>
      </c>
    </row>
    <row r="152" spans="1:26">
      <c r="A152" s="16">
        <v>143</v>
      </c>
      <c r="B152" s="19" t="s">
        <v>172</v>
      </c>
      <c r="C152" s="19"/>
      <c r="D152" s="42">
        <v>5000</v>
      </c>
      <c r="E152" s="42">
        <f t="shared" si="32"/>
        <v>10000</v>
      </c>
      <c r="F152" s="39"/>
      <c r="G152" s="39"/>
      <c r="H152" s="44"/>
      <c r="I152" s="44">
        <f t="shared" si="28"/>
        <v>0</v>
      </c>
      <c r="J152" s="39"/>
      <c r="K152" s="39"/>
      <c r="L152" s="44"/>
      <c r="M152" s="44">
        <f t="shared" si="29"/>
        <v>0</v>
      </c>
      <c r="N152" s="39"/>
      <c r="O152" s="39"/>
      <c r="P152" s="44"/>
      <c r="Q152" s="44">
        <f t="shared" si="30"/>
        <v>0</v>
      </c>
      <c r="R152" s="39"/>
      <c r="S152" s="39"/>
      <c r="T152" s="44"/>
      <c r="U152" s="44">
        <f t="shared" si="33"/>
        <v>0</v>
      </c>
      <c r="V152" s="39"/>
      <c r="W152" s="39"/>
      <c r="X152" s="44"/>
      <c r="Y152" s="44">
        <f t="shared" si="31"/>
        <v>0</v>
      </c>
      <c r="Z152" s="55">
        <f t="shared" si="34"/>
        <v>10000</v>
      </c>
    </row>
    <row r="153" spans="1:26">
      <c r="A153" s="16">
        <v>144</v>
      </c>
      <c r="B153" s="17" t="s">
        <v>173</v>
      </c>
      <c r="C153" s="19"/>
      <c r="D153" s="42">
        <v>5000</v>
      </c>
      <c r="E153" s="42">
        <f t="shared" si="32"/>
        <v>10000</v>
      </c>
      <c r="F153" s="39"/>
      <c r="G153" s="39"/>
      <c r="H153" s="44"/>
      <c r="I153" s="44">
        <f t="shared" si="28"/>
        <v>0</v>
      </c>
      <c r="J153" s="39"/>
      <c r="K153" s="39"/>
      <c r="L153" s="44"/>
      <c r="M153" s="44">
        <f t="shared" si="29"/>
        <v>0</v>
      </c>
      <c r="N153" s="39"/>
      <c r="O153" s="39"/>
      <c r="P153" s="44"/>
      <c r="Q153" s="44">
        <f t="shared" si="30"/>
        <v>0</v>
      </c>
      <c r="R153" s="39"/>
      <c r="S153" s="39"/>
      <c r="T153" s="44"/>
      <c r="U153" s="44">
        <f t="shared" si="33"/>
        <v>0</v>
      </c>
      <c r="V153" s="39"/>
      <c r="W153" s="39"/>
      <c r="X153" s="44"/>
      <c r="Y153" s="44">
        <f t="shared" si="31"/>
        <v>0</v>
      </c>
      <c r="Z153" s="55">
        <f t="shared" si="34"/>
        <v>10000</v>
      </c>
    </row>
    <row r="154" spans="1:26">
      <c r="A154" s="16">
        <v>145</v>
      </c>
      <c r="B154" s="19" t="s">
        <v>174</v>
      </c>
      <c r="C154" s="17"/>
      <c r="D154" s="42">
        <v>5000</v>
      </c>
      <c r="E154" s="42">
        <f t="shared" si="32"/>
        <v>10000</v>
      </c>
      <c r="F154" s="39"/>
      <c r="G154" s="39"/>
      <c r="H154" s="44"/>
      <c r="I154" s="44">
        <f t="shared" si="28"/>
        <v>0</v>
      </c>
      <c r="J154" s="39"/>
      <c r="K154" s="39"/>
      <c r="L154" s="44"/>
      <c r="M154" s="44">
        <f t="shared" si="29"/>
        <v>0</v>
      </c>
      <c r="N154" s="39"/>
      <c r="O154" s="39"/>
      <c r="P154" s="44"/>
      <c r="Q154" s="44">
        <f t="shared" si="30"/>
        <v>0</v>
      </c>
      <c r="R154" s="39"/>
      <c r="S154" s="39"/>
      <c r="T154" s="44"/>
      <c r="U154" s="44">
        <f t="shared" si="33"/>
        <v>0</v>
      </c>
      <c r="V154" s="39"/>
      <c r="W154" s="39"/>
      <c r="X154" s="44"/>
      <c r="Y154" s="44">
        <f t="shared" si="31"/>
        <v>0</v>
      </c>
      <c r="Z154" s="55">
        <f t="shared" si="34"/>
        <v>10000</v>
      </c>
    </row>
    <row r="155" spans="1:26">
      <c r="A155" s="16">
        <v>146</v>
      </c>
      <c r="B155" s="19" t="s">
        <v>175</v>
      </c>
      <c r="C155" s="19"/>
      <c r="D155" s="42">
        <v>5000</v>
      </c>
      <c r="E155" s="42">
        <f t="shared" si="32"/>
        <v>10000</v>
      </c>
      <c r="F155" s="39"/>
      <c r="G155" s="39"/>
      <c r="H155" s="44"/>
      <c r="I155" s="44">
        <f t="shared" si="28"/>
        <v>0</v>
      </c>
      <c r="J155" s="39"/>
      <c r="K155" s="39"/>
      <c r="L155" s="44"/>
      <c r="M155" s="44">
        <f t="shared" si="29"/>
        <v>0</v>
      </c>
      <c r="N155" s="39"/>
      <c r="O155" s="39"/>
      <c r="P155" s="44"/>
      <c r="Q155" s="44">
        <f t="shared" si="30"/>
        <v>0</v>
      </c>
      <c r="R155" s="39"/>
      <c r="S155" s="39"/>
      <c r="T155" s="44"/>
      <c r="U155" s="44">
        <f t="shared" si="33"/>
        <v>0</v>
      </c>
      <c r="V155" s="39"/>
      <c r="W155" s="39"/>
      <c r="X155" s="44"/>
      <c r="Y155" s="44">
        <f t="shared" si="31"/>
        <v>0</v>
      </c>
      <c r="Z155" s="55">
        <f t="shared" si="34"/>
        <v>10000</v>
      </c>
    </row>
    <row r="156" spans="1:26">
      <c r="A156" s="16">
        <v>147</v>
      </c>
      <c r="B156" s="17" t="s">
        <v>176</v>
      </c>
      <c r="C156" s="19"/>
      <c r="D156" s="42">
        <v>5000</v>
      </c>
      <c r="E156" s="42">
        <f t="shared" si="32"/>
        <v>10000</v>
      </c>
      <c r="F156" s="39"/>
      <c r="G156" s="39"/>
      <c r="H156" s="44"/>
      <c r="I156" s="44">
        <f t="shared" si="28"/>
        <v>0</v>
      </c>
      <c r="J156" s="39"/>
      <c r="K156" s="39"/>
      <c r="L156" s="44"/>
      <c r="M156" s="44">
        <f t="shared" si="29"/>
        <v>0</v>
      </c>
      <c r="N156" s="39"/>
      <c r="O156" s="39"/>
      <c r="P156" s="44"/>
      <c r="Q156" s="44">
        <f t="shared" si="30"/>
        <v>0</v>
      </c>
      <c r="R156" s="39"/>
      <c r="S156" s="39"/>
      <c r="T156" s="44"/>
      <c r="U156" s="44">
        <f t="shared" si="33"/>
        <v>0</v>
      </c>
      <c r="V156" s="39"/>
      <c r="W156" s="39"/>
      <c r="X156" s="44"/>
      <c r="Y156" s="44">
        <f t="shared" si="31"/>
        <v>0</v>
      </c>
      <c r="Z156" s="55">
        <f t="shared" si="34"/>
        <v>10000</v>
      </c>
    </row>
    <row r="157" spans="1:26">
      <c r="A157" s="16">
        <v>148</v>
      </c>
      <c r="B157" s="19" t="s">
        <v>177</v>
      </c>
      <c r="C157" s="19"/>
      <c r="D157" s="42">
        <v>5000</v>
      </c>
      <c r="E157" s="42">
        <f t="shared" si="32"/>
        <v>10000</v>
      </c>
      <c r="F157" s="39"/>
      <c r="G157" s="39"/>
      <c r="H157" s="44"/>
      <c r="I157" s="44">
        <f t="shared" si="28"/>
        <v>0</v>
      </c>
      <c r="J157" s="39"/>
      <c r="K157" s="39"/>
      <c r="L157" s="44"/>
      <c r="M157" s="44">
        <f t="shared" si="29"/>
        <v>0</v>
      </c>
      <c r="N157" s="39"/>
      <c r="O157" s="39"/>
      <c r="P157" s="44"/>
      <c r="Q157" s="44">
        <f t="shared" si="30"/>
        <v>0</v>
      </c>
      <c r="R157" s="39"/>
      <c r="S157" s="39"/>
      <c r="T157" s="44"/>
      <c r="U157" s="44">
        <f t="shared" si="33"/>
        <v>0</v>
      </c>
      <c r="V157" s="39"/>
      <c r="W157" s="39"/>
      <c r="X157" s="44"/>
      <c r="Y157" s="44">
        <f t="shared" si="31"/>
        <v>0</v>
      </c>
      <c r="Z157" s="55">
        <f t="shared" si="34"/>
        <v>10000</v>
      </c>
    </row>
    <row r="158" spans="1:26">
      <c r="A158" s="16">
        <v>149</v>
      </c>
      <c r="B158" s="19" t="s">
        <v>178</v>
      </c>
      <c r="C158" s="17"/>
      <c r="D158" s="42">
        <v>5000</v>
      </c>
      <c r="E158" s="42">
        <f t="shared" si="32"/>
        <v>10000</v>
      </c>
      <c r="F158" s="39"/>
      <c r="G158" s="39"/>
      <c r="H158" s="44"/>
      <c r="I158" s="44">
        <f t="shared" si="28"/>
        <v>0</v>
      </c>
      <c r="J158" s="39"/>
      <c r="K158" s="39"/>
      <c r="L158" s="44"/>
      <c r="M158" s="44">
        <f t="shared" si="29"/>
        <v>0</v>
      </c>
      <c r="N158" s="39"/>
      <c r="O158" s="39"/>
      <c r="P158" s="44"/>
      <c r="Q158" s="44">
        <f t="shared" si="30"/>
        <v>0</v>
      </c>
      <c r="R158" s="39"/>
      <c r="S158" s="39"/>
      <c r="T158" s="44"/>
      <c r="U158" s="44">
        <f t="shared" si="33"/>
        <v>0</v>
      </c>
      <c r="V158" s="39"/>
      <c r="W158" s="39"/>
      <c r="X158" s="44"/>
      <c r="Y158" s="44">
        <f t="shared" si="31"/>
        <v>0</v>
      </c>
      <c r="Z158" s="55">
        <f t="shared" si="34"/>
        <v>10000</v>
      </c>
    </row>
    <row r="159" spans="1:26">
      <c r="A159" s="16">
        <v>150</v>
      </c>
      <c r="B159" s="17" t="s">
        <v>179</v>
      </c>
      <c r="C159" s="19"/>
      <c r="D159" s="42">
        <v>5000</v>
      </c>
      <c r="E159" s="42">
        <f t="shared" si="32"/>
        <v>10000</v>
      </c>
      <c r="F159" s="39"/>
      <c r="G159" s="39"/>
      <c r="H159" s="44"/>
      <c r="I159" s="44">
        <f t="shared" ref="I159:I190" si="35">IF(OR(G159="",MONTH(G159)-MONTH(F159)&gt;MONTH($Z$7)-MONTH(F159)),MONTH($Z$7)-MONTH(F159)+1,MONTH(G159)-MONTH(F159)+1)*H159</f>
        <v>0</v>
      </c>
      <c r="J159" s="39"/>
      <c r="K159" s="39"/>
      <c r="L159" s="44"/>
      <c r="M159" s="44">
        <f t="shared" ref="M159:M190" si="36">IF(OR(K159="",MONTH(K159)-MONTH(J159)&gt;MONTH($Z$7)-MONTH(J159)),MONTH($Z$7)-MONTH(J159)+1,MONTH(K159)-MONTH(J159)+1)*L159</f>
        <v>0</v>
      </c>
      <c r="N159" s="39"/>
      <c r="O159" s="39"/>
      <c r="P159" s="44"/>
      <c r="Q159" s="44">
        <f t="shared" ref="Q159:Q190" si="37">IF(OR(O159="",MONTH(O159)-MONTH(N159)&gt;MONTH($Z$7)-MONTH(N159)),MONTH($Z$7)-MONTH(N159)+1,MONTH(O159)-MONTH(N159)+1)*P159</f>
        <v>0</v>
      </c>
      <c r="R159" s="39"/>
      <c r="S159" s="39"/>
      <c r="T159" s="44"/>
      <c r="U159" s="44">
        <f t="shared" si="33"/>
        <v>0</v>
      </c>
      <c r="V159" s="39"/>
      <c r="W159" s="39"/>
      <c r="X159" s="44"/>
      <c r="Y159" s="44">
        <f t="shared" ref="Y159:Y190" si="38">IF(OR(W159="",MONTH(W159)-MONTH(V159)&gt;MONTH($Z$7)-MONTH(V159)),MONTH($Z$7)-MONTH(V159)+1,MONTH(W159)-MONTH(V159)+1)*X159</f>
        <v>0</v>
      </c>
      <c r="Z159" s="55">
        <f t="shared" si="34"/>
        <v>10000</v>
      </c>
    </row>
    <row r="160" spans="1:26">
      <c r="A160" s="16">
        <v>151</v>
      </c>
      <c r="B160" s="19" t="s">
        <v>180</v>
      </c>
      <c r="C160" s="19"/>
      <c r="D160" s="42">
        <v>5000</v>
      </c>
      <c r="E160" s="42">
        <f t="shared" si="32"/>
        <v>10000</v>
      </c>
      <c r="F160" s="39"/>
      <c r="G160" s="39"/>
      <c r="H160" s="44"/>
      <c r="I160" s="44">
        <f t="shared" si="35"/>
        <v>0</v>
      </c>
      <c r="J160" s="39"/>
      <c r="K160" s="39"/>
      <c r="L160" s="44"/>
      <c r="M160" s="44">
        <f t="shared" si="36"/>
        <v>0</v>
      </c>
      <c r="N160" s="39"/>
      <c r="O160" s="39"/>
      <c r="P160" s="44"/>
      <c r="Q160" s="44">
        <f t="shared" si="37"/>
        <v>0</v>
      </c>
      <c r="R160" s="39"/>
      <c r="S160" s="39"/>
      <c r="T160" s="44"/>
      <c r="U160" s="44">
        <f t="shared" si="33"/>
        <v>0</v>
      </c>
      <c r="V160" s="39"/>
      <c r="W160" s="39"/>
      <c r="X160" s="44"/>
      <c r="Y160" s="44">
        <f t="shared" si="38"/>
        <v>0</v>
      </c>
      <c r="Z160" s="55">
        <f t="shared" si="34"/>
        <v>10000</v>
      </c>
    </row>
    <row r="161" spans="1:26">
      <c r="A161" s="16">
        <v>152</v>
      </c>
      <c r="B161" s="19" t="s">
        <v>181</v>
      </c>
      <c r="C161" s="19"/>
      <c r="D161" s="42">
        <v>5000</v>
      </c>
      <c r="E161" s="42">
        <f t="shared" si="32"/>
        <v>10000</v>
      </c>
      <c r="F161" s="39"/>
      <c r="G161" s="39"/>
      <c r="H161" s="44"/>
      <c r="I161" s="44">
        <f t="shared" si="35"/>
        <v>0</v>
      </c>
      <c r="J161" s="39"/>
      <c r="K161" s="39"/>
      <c r="L161" s="44"/>
      <c r="M161" s="44">
        <f t="shared" si="36"/>
        <v>0</v>
      </c>
      <c r="N161" s="39"/>
      <c r="O161" s="39"/>
      <c r="P161" s="44"/>
      <c r="Q161" s="44">
        <f t="shared" si="37"/>
        <v>0</v>
      </c>
      <c r="R161" s="39"/>
      <c r="S161" s="39"/>
      <c r="T161" s="44"/>
      <c r="U161" s="44">
        <f t="shared" si="33"/>
        <v>0</v>
      </c>
      <c r="V161" s="39"/>
      <c r="W161" s="39"/>
      <c r="X161" s="44"/>
      <c r="Y161" s="44">
        <f t="shared" si="38"/>
        <v>0</v>
      </c>
      <c r="Z161" s="55">
        <f t="shared" si="34"/>
        <v>10000</v>
      </c>
    </row>
    <row r="162" spans="1:26">
      <c r="A162" s="16">
        <v>153</v>
      </c>
      <c r="B162" s="17" t="s">
        <v>182</v>
      </c>
      <c r="C162" s="17"/>
      <c r="D162" s="42">
        <v>5000</v>
      </c>
      <c r="E162" s="42">
        <f t="shared" si="32"/>
        <v>10000</v>
      </c>
      <c r="F162" s="39"/>
      <c r="G162" s="39"/>
      <c r="H162" s="44"/>
      <c r="I162" s="44">
        <f t="shared" si="35"/>
        <v>0</v>
      </c>
      <c r="J162" s="39"/>
      <c r="K162" s="39"/>
      <c r="L162" s="44"/>
      <c r="M162" s="44">
        <f t="shared" si="36"/>
        <v>0</v>
      </c>
      <c r="N162" s="39"/>
      <c r="O162" s="39"/>
      <c r="P162" s="44"/>
      <c r="Q162" s="44">
        <f t="shared" si="37"/>
        <v>0</v>
      </c>
      <c r="R162" s="39"/>
      <c r="S162" s="39"/>
      <c r="T162" s="44"/>
      <c r="U162" s="44">
        <f t="shared" si="33"/>
        <v>0</v>
      </c>
      <c r="V162" s="39"/>
      <c r="W162" s="39"/>
      <c r="X162" s="44"/>
      <c r="Y162" s="44">
        <f t="shared" si="38"/>
        <v>0</v>
      </c>
      <c r="Z162" s="55">
        <f t="shared" si="34"/>
        <v>10000</v>
      </c>
    </row>
    <row r="163" spans="1:26">
      <c r="A163" s="16">
        <v>154</v>
      </c>
      <c r="B163" s="19" t="s">
        <v>183</v>
      </c>
      <c r="C163" s="19"/>
      <c r="D163" s="42">
        <v>5000</v>
      </c>
      <c r="E163" s="42">
        <f t="shared" si="32"/>
        <v>10000</v>
      </c>
      <c r="F163" s="39"/>
      <c r="G163" s="39"/>
      <c r="H163" s="44"/>
      <c r="I163" s="44">
        <f t="shared" si="35"/>
        <v>0</v>
      </c>
      <c r="J163" s="39"/>
      <c r="K163" s="39"/>
      <c r="L163" s="44"/>
      <c r="M163" s="44">
        <f t="shared" si="36"/>
        <v>0</v>
      </c>
      <c r="N163" s="39"/>
      <c r="O163" s="39"/>
      <c r="P163" s="44"/>
      <c r="Q163" s="44">
        <f t="shared" si="37"/>
        <v>0</v>
      </c>
      <c r="R163" s="39"/>
      <c r="S163" s="39"/>
      <c r="T163" s="44"/>
      <c r="U163" s="44">
        <f t="shared" si="33"/>
        <v>0</v>
      </c>
      <c r="V163" s="39"/>
      <c r="W163" s="39"/>
      <c r="X163" s="44"/>
      <c r="Y163" s="44">
        <f t="shared" si="38"/>
        <v>0</v>
      </c>
      <c r="Z163" s="55">
        <f t="shared" si="34"/>
        <v>10000</v>
      </c>
    </row>
    <row r="164" spans="1:26">
      <c r="A164" s="16">
        <v>155</v>
      </c>
      <c r="B164" s="17" t="s">
        <v>184</v>
      </c>
      <c r="C164" s="19"/>
      <c r="D164" s="42">
        <v>5000</v>
      </c>
      <c r="E164" s="42">
        <f t="shared" si="32"/>
        <v>10000</v>
      </c>
      <c r="F164" s="39"/>
      <c r="G164" s="39"/>
      <c r="H164" s="44"/>
      <c r="I164" s="44">
        <f t="shared" si="35"/>
        <v>0</v>
      </c>
      <c r="J164" s="39"/>
      <c r="K164" s="39"/>
      <c r="L164" s="44"/>
      <c r="M164" s="44">
        <f t="shared" si="36"/>
        <v>0</v>
      </c>
      <c r="N164" s="39"/>
      <c r="O164" s="39"/>
      <c r="P164" s="44"/>
      <c r="Q164" s="44">
        <f t="shared" si="37"/>
        <v>0</v>
      </c>
      <c r="R164" s="39"/>
      <c r="S164" s="39"/>
      <c r="T164" s="44"/>
      <c r="U164" s="44">
        <f t="shared" si="33"/>
        <v>0</v>
      </c>
      <c r="V164" s="39"/>
      <c r="W164" s="39"/>
      <c r="X164" s="44"/>
      <c r="Y164" s="44">
        <f t="shared" si="38"/>
        <v>0</v>
      </c>
      <c r="Z164" s="55">
        <f t="shared" si="34"/>
        <v>10000</v>
      </c>
    </row>
    <row r="165" spans="1:26">
      <c r="A165" s="16">
        <v>156</v>
      </c>
      <c r="B165" s="19" t="s">
        <v>185</v>
      </c>
      <c r="C165" s="19"/>
      <c r="D165" s="42">
        <v>5000</v>
      </c>
      <c r="E165" s="42">
        <f t="shared" si="32"/>
        <v>10000</v>
      </c>
      <c r="F165" s="39"/>
      <c r="G165" s="39"/>
      <c r="H165" s="44"/>
      <c r="I165" s="44">
        <f t="shared" si="35"/>
        <v>0</v>
      </c>
      <c r="J165" s="39"/>
      <c r="K165" s="39"/>
      <c r="L165" s="44"/>
      <c r="M165" s="44">
        <f t="shared" si="36"/>
        <v>0</v>
      </c>
      <c r="N165" s="39"/>
      <c r="O165" s="39"/>
      <c r="P165" s="44"/>
      <c r="Q165" s="44">
        <f t="shared" si="37"/>
        <v>0</v>
      </c>
      <c r="R165" s="39"/>
      <c r="S165" s="39"/>
      <c r="T165" s="44"/>
      <c r="U165" s="44">
        <f t="shared" si="33"/>
        <v>0</v>
      </c>
      <c r="V165" s="39"/>
      <c r="W165" s="39"/>
      <c r="X165" s="44"/>
      <c r="Y165" s="44">
        <f t="shared" si="38"/>
        <v>0</v>
      </c>
      <c r="Z165" s="55">
        <f t="shared" si="34"/>
        <v>10000</v>
      </c>
    </row>
    <row r="166" spans="1:26">
      <c r="A166" s="16">
        <v>157</v>
      </c>
      <c r="B166" s="19" t="s">
        <v>186</v>
      </c>
      <c r="C166" s="17"/>
      <c r="D166" s="42">
        <v>5000</v>
      </c>
      <c r="E166" s="42">
        <f t="shared" si="32"/>
        <v>10000</v>
      </c>
      <c r="F166" s="39"/>
      <c r="G166" s="39"/>
      <c r="H166" s="44"/>
      <c r="I166" s="44">
        <f t="shared" si="35"/>
        <v>0</v>
      </c>
      <c r="J166" s="39"/>
      <c r="K166" s="39"/>
      <c r="L166" s="44"/>
      <c r="M166" s="44">
        <f t="shared" si="36"/>
        <v>0</v>
      </c>
      <c r="N166" s="39"/>
      <c r="O166" s="39"/>
      <c r="P166" s="44"/>
      <c r="Q166" s="44">
        <f t="shared" si="37"/>
        <v>0</v>
      </c>
      <c r="R166" s="39"/>
      <c r="S166" s="39"/>
      <c r="T166" s="44"/>
      <c r="U166" s="44">
        <f t="shared" si="33"/>
        <v>0</v>
      </c>
      <c r="V166" s="39"/>
      <c r="W166" s="39"/>
      <c r="X166" s="44"/>
      <c r="Y166" s="44">
        <f t="shared" si="38"/>
        <v>0</v>
      </c>
      <c r="Z166" s="55">
        <f t="shared" si="34"/>
        <v>10000</v>
      </c>
    </row>
    <row r="167" spans="1:26">
      <c r="A167" s="16">
        <v>158</v>
      </c>
      <c r="B167" s="17" t="s">
        <v>187</v>
      </c>
      <c r="C167" s="19"/>
      <c r="D167" s="42">
        <v>5000</v>
      </c>
      <c r="E167" s="42">
        <f t="shared" si="32"/>
        <v>10000</v>
      </c>
      <c r="F167" s="39"/>
      <c r="G167" s="39"/>
      <c r="H167" s="44"/>
      <c r="I167" s="44">
        <f t="shared" si="35"/>
        <v>0</v>
      </c>
      <c r="J167" s="39"/>
      <c r="K167" s="39"/>
      <c r="L167" s="44"/>
      <c r="M167" s="44">
        <f t="shared" si="36"/>
        <v>0</v>
      </c>
      <c r="N167" s="39"/>
      <c r="O167" s="39"/>
      <c r="P167" s="44"/>
      <c r="Q167" s="44">
        <f t="shared" si="37"/>
        <v>0</v>
      </c>
      <c r="R167" s="39"/>
      <c r="S167" s="39"/>
      <c r="T167" s="44"/>
      <c r="U167" s="44">
        <f t="shared" si="33"/>
        <v>0</v>
      </c>
      <c r="V167" s="39"/>
      <c r="W167" s="39"/>
      <c r="X167" s="44"/>
      <c r="Y167" s="44">
        <f t="shared" si="38"/>
        <v>0</v>
      </c>
      <c r="Z167" s="55">
        <f t="shared" si="34"/>
        <v>10000</v>
      </c>
    </row>
    <row r="168" spans="1:26">
      <c r="A168" s="16">
        <v>159</v>
      </c>
      <c r="B168" s="19" t="s">
        <v>188</v>
      </c>
      <c r="C168" s="19"/>
      <c r="D168" s="42">
        <v>5000</v>
      </c>
      <c r="E168" s="42">
        <f t="shared" si="32"/>
        <v>10000</v>
      </c>
      <c r="F168" s="39"/>
      <c r="G168" s="39"/>
      <c r="H168" s="44"/>
      <c r="I168" s="44">
        <f t="shared" si="35"/>
        <v>0</v>
      </c>
      <c r="J168" s="39"/>
      <c r="K168" s="39"/>
      <c r="L168" s="44"/>
      <c r="M168" s="44">
        <f t="shared" si="36"/>
        <v>0</v>
      </c>
      <c r="N168" s="39"/>
      <c r="O168" s="39"/>
      <c r="P168" s="44"/>
      <c r="Q168" s="44">
        <f t="shared" si="37"/>
        <v>0</v>
      </c>
      <c r="R168" s="39"/>
      <c r="S168" s="39"/>
      <c r="T168" s="44"/>
      <c r="U168" s="44">
        <f t="shared" si="33"/>
        <v>0</v>
      </c>
      <c r="V168" s="39"/>
      <c r="W168" s="39"/>
      <c r="X168" s="44"/>
      <c r="Y168" s="44">
        <f t="shared" si="38"/>
        <v>0</v>
      </c>
      <c r="Z168" s="55">
        <f t="shared" si="34"/>
        <v>10000</v>
      </c>
    </row>
    <row r="169" spans="1:26">
      <c r="A169" s="16">
        <v>160</v>
      </c>
      <c r="B169" s="19" t="s">
        <v>189</v>
      </c>
      <c r="C169" s="19"/>
      <c r="D169" s="42">
        <v>5000</v>
      </c>
      <c r="E169" s="42">
        <f t="shared" si="32"/>
        <v>10000</v>
      </c>
      <c r="F169" s="39"/>
      <c r="G169" s="39"/>
      <c r="H169" s="44"/>
      <c r="I169" s="44">
        <f t="shared" si="35"/>
        <v>0</v>
      </c>
      <c r="J169" s="39"/>
      <c r="K169" s="39"/>
      <c r="L169" s="44"/>
      <c r="M169" s="44">
        <f t="shared" si="36"/>
        <v>0</v>
      </c>
      <c r="N169" s="39"/>
      <c r="O169" s="39"/>
      <c r="P169" s="44"/>
      <c r="Q169" s="44">
        <f t="shared" si="37"/>
        <v>0</v>
      </c>
      <c r="R169" s="39"/>
      <c r="S169" s="39"/>
      <c r="T169" s="44"/>
      <c r="U169" s="44">
        <f t="shared" si="33"/>
        <v>0</v>
      </c>
      <c r="V169" s="39"/>
      <c r="W169" s="39"/>
      <c r="X169" s="44"/>
      <c r="Y169" s="44">
        <f t="shared" si="38"/>
        <v>0</v>
      </c>
      <c r="Z169" s="55">
        <f t="shared" si="34"/>
        <v>10000</v>
      </c>
    </row>
    <row r="170" spans="1:26">
      <c r="A170" s="16">
        <v>161</v>
      </c>
      <c r="B170" s="17" t="s">
        <v>190</v>
      </c>
      <c r="C170" s="17"/>
      <c r="D170" s="42">
        <v>5000</v>
      </c>
      <c r="E170" s="42">
        <f t="shared" si="32"/>
        <v>10000</v>
      </c>
      <c r="F170" s="39"/>
      <c r="G170" s="39"/>
      <c r="H170" s="44"/>
      <c r="I170" s="44">
        <f t="shared" si="35"/>
        <v>0</v>
      </c>
      <c r="J170" s="39"/>
      <c r="K170" s="39"/>
      <c r="L170" s="44"/>
      <c r="M170" s="44">
        <f t="shared" si="36"/>
        <v>0</v>
      </c>
      <c r="N170" s="39"/>
      <c r="O170" s="39"/>
      <c r="P170" s="44"/>
      <c r="Q170" s="44">
        <f t="shared" si="37"/>
        <v>0</v>
      </c>
      <c r="R170" s="39"/>
      <c r="S170" s="39"/>
      <c r="T170" s="44"/>
      <c r="U170" s="44">
        <f t="shared" si="33"/>
        <v>0</v>
      </c>
      <c r="V170" s="39"/>
      <c r="W170" s="39"/>
      <c r="X170" s="44"/>
      <c r="Y170" s="44">
        <f t="shared" si="38"/>
        <v>0</v>
      </c>
      <c r="Z170" s="55">
        <f t="shared" si="34"/>
        <v>10000</v>
      </c>
    </row>
    <row r="171" spans="1:26">
      <c r="A171" s="16">
        <v>162</v>
      </c>
      <c r="B171" s="19" t="s">
        <v>191</v>
      </c>
      <c r="C171" s="19"/>
      <c r="D171" s="42">
        <v>5000</v>
      </c>
      <c r="E171" s="42">
        <f t="shared" ref="E171:E202" si="39">IF(C171="",MONTH($Z$7)*D171,(-MONTH(C171)+MONTH($Z$7)+1)*D171)</f>
        <v>10000</v>
      </c>
      <c r="F171" s="39"/>
      <c r="G171" s="39"/>
      <c r="H171" s="44"/>
      <c r="I171" s="44">
        <f t="shared" si="35"/>
        <v>0</v>
      </c>
      <c r="J171" s="39"/>
      <c r="K171" s="39"/>
      <c r="L171" s="44"/>
      <c r="M171" s="44">
        <f t="shared" si="36"/>
        <v>0</v>
      </c>
      <c r="N171" s="39"/>
      <c r="O171" s="39"/>
      <c r="P171" s="44"/>
      <c r="Q171" s="44">
        <f t="shared" si="37"/>
        <v>0</v>
      </c>
      <c r="R171" s="39"/>
      <c r="S171" s="39"/>
      <c r="T171" s="44"/>
      <c r="U171" s="44">
        <f t="shared" ref="U171:U209" si="40">IF(OR(S171="",MONTH(S171)-MONTH(R171)&gt;MONTH($Z$7)-MONTH(R171)),MONTH($Z$7)-MONTH(R171)+1,MONTH(S171)-MONTH(R171)+1)*T171</f>
        <v>0</v>
      </c>
      <c r="V171" s="39"/>
      <c r="W171" s="39"/>
      <c r="X171" s="44"/>
      <c r="Y171" s="44">
        <f t="shared" si="38"/>
        <v>0</v>
      </c>
      <c r="Z171" s="55">
        <f t="shared" ref="Z171:Z209" si="41">I171+M171+Q171+U171+Y171+E171</f>
        <v>10000</v>
      </c>
    </row>
    <row r="172" spans="1:26">
      <c r="A172" s="16">
        <v>163</v>
      </c>
      <c r="B172" s="19" t="s">
        <v>192</v>
      </c>
      <c r="C172" s="19"/>
      <c r="D172" s="42">
        <v>5000</v>
      </c>
      <c r="E172" s="42">
        <f t="shared" si="39"/>
        <v>10000</v>
      </c>
      <c r="F172" s="39"/>
      <c r="G172" s="39"/>
      <c r="H172" s="44"/>
      <c r="I172" s="44">
        <f t="shared" si="35"/>
        <v>0</v>
      </c>
      <c r="J172" s="39"/>
      <c r="K172" s="39"/>
      <c r="L172" s="44"/>
      <c r="M172" s="44">
        <f t="shared" si="36"/>
        <v>0</v>
      </c>
      <c r="N172" s="39"/>
      <c r="O172" s="39"/>
      <c r="P172" s="44"/>
      <c r="Q172" s="44">
        <f t="shared" si="37"/>
        <v>0</v>
      </c>
      <c r="R172" s="39"/>
      <c r="S172" s="39"/>
      <c r="T172" s="44"/>
      <c r="U172" s="44">
        <f t="shared" si="40"/>
        <v>0</v>
      </c>
      <c r="V172" s="39"/>
      <c r="W172" s="39"/>
      <c r="X172" s="44"/>
      <c r="Y172" s="44">
        <f t="shared" si="38"/>
        <v>0</v>
      </c>
      <c r="Z172" s="55">
        <f t="shared" si="41"/>
        <v>10000</v>
      </c>
    </row>
    <row r="173" spans="1:26">
      <c r="A173" s="16">
        <v>164</v>
      </c>
      <c r="B173" s="17" t="s">
        <v>193</v>
      </c>
      <c r="C173" s="19"/>
      <c r="D173" s="42">
        <v>5000</v>
      </c>
      <c r="E173" s="42">
        <f t="shared" si="39"/>
        <v>10000</v>
      </c>
      <c r="F173" s="39"/>
      <c r="G173" s="39"/>
      <c r="H173" s="44"/>
      <c r="I173" s="44">
        <f t="shared" si="35"/>
        <v>0</v>
      </c>
      <c r="J173" s="39"/>
      <c r="K173" s="39"/>
      <c r="L173" s="44"/>
      <c r="M173" s="44">
        <f t="shared" si="36"/>
        <v>0</v>
      </c>
      <c r="N173" s="39"/>
      <c r="O173" s="39"/>
      <c r="P173" s="44"/>
      <c r="Q173" s="44">
        <f t="shared" si="37"/>
        <v>0</v>
      </c>
      <c r="R173" s="39"/>
      <c r="S173" s="39"/>
      <c r="T173" s="44"/>
      <c r="U173" s="44">
        <f t="shared" si="40"/>
        <v>0</v>
      </c>
      <c r="V173" s="39"/>
      <c r="W173" s="39"/>
      <c r="X173" s="44"/>
      <c r="Y173" s="44">
        <f t="shared" si="38"/>
        <v>0</v>
      </c>
      <c r="Z173" s="55">
        <f t="shared" si="41"/>
        <v>10000</v>
      </c>
    </row>
    <row r="174" spans="1:26">
      <c r="A174" s="16">
        <v>165</v>
      </c>
      <c r="B174" s="19" t="s">
        <v>194</v>
      </c>
      <c r="C174" s="17"/>
      <c r="D174" s="42">
        <v>5000</v>
      </c>
      <c r="E174" s="42">
        <f t="shared" si="39"/>
        <v>10000</v>
      </c>
      <c r="F174" s="39"/>
      <c r="G174" s="39"/>
      <c r="H174" s="44"/>
      <c r="I174" s="44">
        <f t="shared" si="35"/>
        <v>0</v>
      </c>
      <c r="J174" s="39"/>
      <c r="K174" s="39"/>
      <c r="L174" s="44"/>
      <c r="M174" s="44">
        <f t="shared" si="36"/>
        <v>0</v>
      </c>
      <c r="N174" s="39"/>
      <c r="O174" s="39"/>
      <c r="P174" s="44"/>
      <c r="Q174" s="44">
        <f t="shared" si="37"/>
        <v>0</v>
      </c>
      <c r="R174" s="39"/>
      <c r="S174" s="39"/>
      <c r="T174" s="44"/>
      <c r="U174" s="44">
        <f t="shared" si="40"/>
        <v>0</v>
      </c>
      <c r="V174" s="39"/>
      <c r="W174" s="39"/>
      <c r="X174" s="44"/>
      <c r="Y174" s="44">
        <f t="shared" si="38"/>
        <v>0</v>
      </c>
      <c r="Z174" s="55">
        <f t="shared" si="41"/>
        <v>10000</v>
      </c>
    </row>
    <row r="175" spans="1:26">
      <c r="A175" s="16">
        <v>166</v>
      </c>
      <c r="B175" s="17" t="s">
        <v>195</v>
      </c>
      <c r="C175" s="19"/>
      <c r="D175" s="42">
        <v>5000</v>
      </c>
      <c r="E175" s="42">
        <f t="shared" si="39"/>
        <v>10000</v>
      </c>
      <c r="F175" s="39"/>
      <c r="G175" s="39"/>
      <c r="H175" s="44"/>
      <c r="I175" s="44">
        <f t="shared" si="35"/>
        <v>0</v>
      </c>
      <c r="J175" s="39"/>
      <c r="K175" s="39"/>
      <c r="L175" s="44"/>
      <c r="M175" s="44">
        <f t="shared" si="36"/>
        <v>0</v>
      </c>
      <c r="N175" s="39"/>
      <c r="O175" s="39"/>
      <c r="P175" s="44"/>
      <c r="Q175" s="44">
        <f t="shared" si="37"/>
        <v>0</v>
      </c>
      <c r="R175" s="39"/>
      <c r="S175" s="39"/>
      <c r="T175" s="44"/>
      <c r="U175" s="44">
        <f t="shared" si="40"/>
        <v>0</v>
      </c>
      <c r="V175" s="39"/>
      <c r="W175" s="39"/>
      <c r="X175" s="44"/>
      <c r="Y175" s="44">
        <f t="shared" si="38"/>
        <v>0</v>
      </c>
      <c r="Z175" s="55">
        <f t="shared" si="41"/>
        <v>10000</v>
      </c>
    </row>
    <row r="176" spans="1:26">
      <c r="A176" s="16">
        <v>167</v>
      </c>
      <c r="B176" s="19" t="s">
        <v>196</v>
      </c>
      <c r="C176" s="19"/>
      <c r="D176" s="42">
        <v>5000</v>
      </c>
      <c r="E176" s="42">
        <f t="shared" si="39"/>
        <v>10000</v>
      </c>
      <c r="F176" s="39"/>
      <c r="G176" s="39"/>
      <c r="H176" s="44"/>
      <c r="I176" s="44">
        <f t="shared" si="35"/>
        <v>0</v>
      </c>
      <c r="J176" s="39"/>
      <c r="K176" s="39"/>
      <c r="L176" s="44"/>
      <c r="M176" s="44">
        <f t="shared" si="36"/>
        <v>0</v>
      </c>
      <c r="N176" s="39"/>
      <c r="O176" s="39"/>
      <c r="P176" s="44"/>
      <c r="Q176" s="44">
        <f t="shared" si="37"/>
        <v>0</v>
      </c>
      <c r="R176" s="39"/>
      <c r="S176" s="39"/>
      <c r="T176" s="44"/>
      <c r="U176" s="44">
        <f t="shared" si="40"/>
        <v>0</v>
      </c>
      <c r="V176" s="39"/>
      <c r="W176" s="39"/>
      <c r="X176" s="44"/>
      <c r="Y176" s="44">
        <f t="shared" si="38"/>
        <v>0</v>
      </c>
      <c r="Z176" s="55">
        <f t="shared" si="41"/>
        <v>10000</v>
      </c>
    </row>
    <row r="177" spans="1:26">
      <c r="A177" s="16">
        <v>168</v>
      </c>
      <c r="B177" s="19" t="s">
        <v>197</v>
      </c>
      <c r="C177" s="19"/>
      <c r="D177" s="42">
        <v>5000</v>
      </c>
      <c r="E177" s="42">
        <f t="shared" si="39"/>
        <v>10000</v>
      </c>
      <c r="F177" s="39"/>
      <c r="G177" s="39"/>
      <c r="H177" s="44"/>
      <c r="I177" s="44">
        <f t="shared" si="35"/>
        <v>0</v>
      </c>
      <c r="J177" s="39"/>
      <c r="K177" s="39"/>
      <c r="L177" s="44"/>
      <c r="M177" s="44">
        <f t="shared" si="36"/>
        <v>0</v>
      </c>
      <c r="N177" s="39"/>
      <c r="O177" s="39"/>
      <c r="P177" s="44"/>
      <c r="Q177" s="44">
        <f t="shared" si="37"/>
        <v>0</v>
      </c>
      <c r="R177" s="39"/>
      <c r="S177" s="39"/>
      <c r="T177" s="44"/>
      <c r="U177" s="44">
        <f t="shared" si="40"/>
        <v>0</v>
      </c>
      <c r="V177" s="39"/>
      <c r="W177" s="39"/>
      <c r="X177" s="44"/>
      <c r="Y177" s="44">
        <f t="shared" si="38"/>
        <v>0</v>
      </c>
      <c r="Z177" s="55">
        <f t="shared" si="41"/>
        <v>10000</v>
      </c>
    </row>
    <row r="178" spans="1:26">
      <c r="A178" s="16">
        <v>169</v>
      </c>
      <c r="B178" s="17" t="s">
        <v>198</v>
      </c>
      <c r="C178" s="17"/>
      <c r="D178" s="42">
        <v>5000</v>
      </c>
      <c r="E178" s="42">
        <f t="shared" si="39"/>
        <v>10000</v>
      </c>
      <c r="F178" s="39"/>
      <c r="G178" s="39"/>
      <c r="H178" s="44"/>
      <c r="I178" s="44">
        <f t="shared" si="35"/>
        <v>0</v>
      </c>
      <c r="J178" s="39"/>
      <c r="K178" s="39"/>
      <c r="L178" s="44"/>
      <c r="M178" s="44">
        <f t="shared" si="36"/>
        <v>0</v>
      </c>
      <c r="N178" s="39"/>
      <c r="O178" s="39"/>
      <c r="P178" s="44"/>
      <c r="Q178" s="44">
        <f t="shared" si="37"/>
        <v>0</v>
      </c>
      <c r="R178" s="39"/>
      <c r="S178" s="39"/>
      <c r="T178" s="44"/>
      <c r="U178" s="44">
        <f t="shared" si="40"/>
        <v>0</v>
      </c>
      <c r="V178" s="39"/>
      <c r="W178" s="39"/>
      <c r="X178" s="44"/>
      <c r="Y178" s="44">
        <f t="shared" si="38"/>
        <v>0</v>
      </c>
      <c r="Z178" s="55">
        <f t="shared" si="41"/>
        <v>10000</v>
      </c>
    </row>
    <row r="179" spans="1:26">
      <c r="A179" s="16">
        <v>170</v>
      </c>
      <c r="B179" s="19" t="s">
        <v>199</v>
      </c>
      <c r="C179" s="19"/>
      <c r="D179" s="42">
        <v>5000</v>
      </c>
      <c r="E179" s="42">
        <f t="shared" si="39"/>
        <v>10000</v>
      </c>
      <c r="F179" s="39"/>
      <c r="G179" s="39"/>
      <c r="H179" s="44"/>
      <c r="I179" s="44">
        <f t="shared" si="35"/>
        <v>0</v>
      </c>
      <c r="J179" s="39"/>
      <c r="K179" s="39"/>
      <c r="L179" s="44"/>
      <c r="M179" s="44">
        <f t="shared" si="36"/>
        <v>0</v>
      </c>
      <c r="N179" s="39"/>
      <c r="O179" s="39"/>
      <c r="P179" s="44"/>
      <c r="Q179" s="44">
        <f t="shared" si="37"/>
        <v>0</v>
      </c>
      <c r="R179" s="39"/>
      <c r="S179" s="39"/>
      <c r="T179" s="44"/>
      <c r="U179" s="44">
        <f t="shared" si="40"/>
        <v>0</v>
      </c>
      <c r="V179" s="39"/>
      <c r="W179" s="39"/>
      <c r="X179" s="44"/>
      <c r="Y179" s="44">
        <f t="shared" si="38"/>
        <v>0</v>
      </c>
      <c r="Z179" s="55">
        <f t="shared" si="41"/>
        <v>10000</v>
      </c>
    </row>
    <row r="180" spans="1:26">
      <c r="A180" s="16">
        <v>171</v>
      </c>
      <c r="B180" s="19" t="s">
        <v>200</v>
      </c>
      <c r="C180" s="19"/>
      <c r="D180" s="42">
        <v>5000</v>
      </c>
      <c r="E180" s="42">
        <f t="shared" si="39"/>
        <v>10000</v>
      </c>
      <c r="F180" s="39"/>
      <c r="G180" s="39"/>
      <c r="H180" s="44"/>
      <c r="I180" s="44">
        <f t="shared" si="35"/>
        <v>0</v>
      </c>
      <c r="J180" s="39"/>
      <c r="K180" s="39"/>
      <c r="L180" s="44"/>
      <c r="M180" s="44">
        <f t="shared" si="36"/>
        <v>0</v>
      </c>
      <c r="N180" s="39"/>
      <c r="O180" s="39"/>
      <c r="P180" s="44"/>
      <c r="Q180" s="44">
        <f t="shared" si="37"/>
        <v>0</v>
      </c>
      <c r="R180" s="39"/>
      <c r="S180" s="39"/>
      <c r="T180" s="44"/>
      <c r="U180" s="44">
        <f t="shared" si="40"/>
        <v>0</v>
      </c>
      <c r="V180" s="39"/>
      <c r="W180" s="39"/>
      <c r="X180" s="44"/>
      <c r="Y180" s="44">
        <f t="shared" si="38"/>
        <v>0</v>
      </c>
      <c r="Z180" s="55">
        <f t="shared" si="41"/>
        <v>10000</v>
      </c>
    </row>
    <row r="181" spans="1:26">
      <c r="A181" s="16">
        <v>172</v>
      </c>
      <c r="B181" s="17" t="s">
        <v>201</v>
      </c>
      <c r="C181" s="19"/>
      <c r="D181" s="42">
        <v>5000</v>
      </c>
      <c r="E181" s="42">
        <f t="shared" si="39"/>
        <v>10000</v>
      </c>
      <c r="F181" s="39"/>
      <c r="G181" s="39"/>
      <c r="H181" s="44"/>
      <c r="I181" s="44">
        <f t="shared" si="35"/>
        <v>0</v>
      </c>
      <c r="J181" s="39"/>
      <c r="K181" s="39"/>
      <c r="L181" s="44"/>
      <c r="M181" s="44">
        <f t="shared" si="36"/>
        <v>0</v>
      </c>
      <c r="N181" s="39"/>
      <c r="O181" s="39"/>
      <c r="P181" s="44"/>
      <c r="Q181" s="44">
        <f t="shared" si="37"/>
        <v>0</v>
      </c>
      <c r="R181" s="39"/>
      <c r="S181" s="39"/>
      <c r="T181" s="44"/>
      <c r="U181" s="44">
        <f t="shared" si="40"/>
        <v>0</v>
      </c>
      <c r="V181" s="39"/>
      <c r="W181" s="39"/>
      <c r="X181" s="44"/>
      <c r="Y181" s="44">
        <f t="shared" si="38"/>
        <v>0</v>
      </c>
      <c r="Z181" s="55">
        <f t="shared" si="41"/>
        <v>10000</v>
      </c>
    </row>
    <row r="182" spans="1:26">
      <c r="A182" s="16">
        <v>173</v>
      </c>
      <c r="B182" s="19" t="s">
        <v>202</v>
      </c>
      <c r="C182" s="17"/>
      <c r="D182" s="42">
        <v>5000</v>
      </c>
      <c r="E182" s="42">
        <f t="shared" si="39"/>
        <v>10000</v>
      </c>
      <c r="F182" s="39"/>
      <c r="G182" s="39"/>
      <c r="H182" s="44"/>
      <c r="I182" s="44">
        <f t="shared" si="35"/>
        <v>0</v>
      </c>
      <c r="J182" s="39"/>
      <c r="K182" s="39"/>
      <c r="L182" s="44"/>
      <c r="M182" s="44">
        <f t="shared" si="36"/>
        <v>0</v>
      </c>
      <c r="N182" s="39"/>
      <c r="O182" s="39"/>
      <c r="P182" s="44"/>
      <c r="Q182" s="44">
        <f t="shared" si="37"/>
        <v>0</v>
      </c>
      <c r="R182" s="39"/>
      <c r="S182" s="39"/>
      <c r="T182" s="44"/>
      <c r="U182" s="44">
        <f t="shared" si="40"/>
        <v>0</v>
      </c>
      <c r="V182" s="39"/>
      <c r="W182" s="39"/>
      <c r="X182" s="44"/>
      <c r="Y182" s="44">
        <f t="shared" si="38"/>
        <v>0</v>
      </c>
      <c r="Z182" s="55">
        <f t="shared" si="41"/>
        <v>10000</v>
      </c>
    </row>
    <row r="183" spans="1:26">
      <c r="A183" s="16">
        <v>174</v>
      </c>
      <c r="B183" s="19" t="s">
        <v>203</v>
      </c>
      <c r="C183" s="19"/>
      <c r="D183" s="42">
        <v>5000</v>
      </c>
      <c r="E183" s="42">
        <f t="shared" si="39"/>
        <v>10000</v>
      </c>
      <c r="F183" s="39"/>
      <c r="G183" s="39"/>
      <c r="H183" s="44"/>
      <c r="I183" s="44">
        <f t="shared" si="35"/>
        <v>0</v>
      </c>
      <c r="J183" s="39"/>
      <c r="K183" s="39"/>
      <c r="L183" s="44"/>
      <c r="M183" s="44">
        <f t="shared" si="36"/>
        <v>0</v>
      </c>
      <c r="N183" s="39"/>
      <c r="O183" s="39"/>
      <c r="P183" s="44"/>
      <c r="Q183" s="44">
        <f t="shared" si="37"/>
        <v>0</v>
      </c>
      <c r="R183" s="39"/>
      <c r="S183" s="39"/>
      <c r="T183" s="44"/>
      <c r="U183" s="44">
        <f t="shared" si="40"/>
        <v>0</v>
      </c>
      <c r="V183" s="39"/>
      <c r="W183" s="39"/>
      <c r="X183" s="44"/>
      <c r="Y183" s="44">
        <f t="shared" si="38"/>
        <v>0</v>
      </c>
      <c r="Z183" s="55">
        <f t="shared" si="41"/>
        <v>10000</v>
      </c>
    </row>
    <row r="184" spans="1:26">
      <c r="A184" s="16">
        <v>175</v>
      </c>
      <c r="B184" s="17" t="s">
        <v>204</v>
      </c>
      <c r="C184" s="19"/>
      <c r="D184" s="42">
        <v>5000</v>
      </c>
      <c r="E184" s="42">
        <f t="shared" si="39"/>
        <v>10000</v>
      </c>
      <c r="F184" s="39"/>
      <c r="G184" s="39"/>
      <c r="H184" s="44"/>
      <c r="I184" s="44">
        <f t="shared" si="35"/>
        <v>0</v>
      </c>
      <c r="J184" s="39"/>
      <c r="K184" s="39"/>
      <c r="L184" s="44"/>
      <c r="M184" s="44">
        <f t="shared" si="36"/>
        <v>0</v>
      </c>
      <c r="N184" s="39"/>
      <c r="O184" s="39"/>
      <c r="P184" s="44"/>
      <c r="Q184" s="44">
        <f t="shared" si="37"/>
        <v>0</v>
      </c>
      <c r="R184" s="39"/>
      <c r="S184" s="39"/>
      <c r="T184" s="44"/>
      <c r="U184" s="44">
        <f t="shared" si="40"/>
        <v>0</v>
      </c>
      <c r="V184" s="39"/>
      <c r="W184" s="39"/>
      <c r="X184" s="44"/>
      <c r="Y184" s="44">
        <f t="shared" si="38"/>
        <v>0</v>
      </c>
      <c r="Z184" s="55">
        <f t="shared" si="41"/>
        <v>10000</v>
      </c>
    </row>
    <row r="185" spans="1:26">
      <c r="A185" s="16">
        <v>176</v>
      </c>
      <c r="B185" s="19" t="s">
        <v>205</v>
      </c>
      <c r="C185" s="19"/>
      <c r="D185" s="42">
        <v>5000</v>
      </c>
      <c r="E185" s="42">
        <f t="shared" si="39"/>
        <v>10000</v>
      </c>
      <c r="F185" s="39"/>
      <c r="G185" s="39"/>
      <c r="H185" s="44"/>
      <c r="I185" s="44">
        <f t="shared" si="35"/>
        <v>0</v>
      </c>
      <c r="J185" s="39"/>
      <c r="K185" s="39"/>
      <c r="L185" s="44"/>
      <c r="M185" s="44">
        <f t="shared" si="36"/>
        <v>0</v>
      </c>
      <c r="N185" s="39"/>
      <c r="O185" s="39"/>
      <c r="P185" s="44"/>
      <c r="Q185" s="44">
        <f t="shared" si="37"/>
        <v>0</v>
      </c>
      <c r="R185" s="39"/>
      <c r="S185" s="39"/>
      <c r="T185" s="44"/>
      <c r="U185" s="44">
        <f t="shared" si="40"/>
        <v>0</v>
      </c>
      <c r="V185" s="39"/>
      <c r="W185" s="39"/>
      <c r="X185" s="44"/>
      <c r="Y185" s="44">
        <f t="shared" si="38"/>
        <v>0</v>
      </c>
      <c r="Z185" s="55">
        <f t="shared" si="41"/>
        <v>10000</v>
      </c>
    </row>
    <row r="186" spans="1:26">
      <c r="A186" s="16">
        <v>177</v>
      </c>
      <c r="B186" s="17" t="s">
        <v>206</v>
      </c>
      <c r="C186" s="17"/>
      <c r="D186" s="42">
        <v>5000</v>
      </c>
      <c r="E186" s="42">
        <f t="shared" si="39"/>
        <v>10000</v>
      </c>
      <c r="F186" s="39"/>
      <c r="G186" s="39"/>
      <c r="H186" s="44"/>
      <c r="I186" s="44">
        <f t="shared" si="35"/>
        <v>0</v>
      </c>
      <c r="J186" s="39"/>
      <c r="K186" s="39"/>
      <c r="L186" s="44"/>
      <c r="M186" s="44">
        <f t="shared" si="36"/>
        <v>0</v>
      </c>
      <c r="N186" s="39"/>
      <c r="O186" s="39"/>
      <c r="P186" s="44"/>
      <c r="Q186" s="44">
        <f t="shared" si="37"/>
        <v>0</v>
      </c>
      <c r="R186" s="39"/>
      <c r="S186" s="39"/>
      <c r="T186" s="44"/>
      <c r="U186" s="44">
        <f t="shared" si="40"/>
        <v>0</v>
      </c>
      <c r="V186" s="39"/>
      <c r="W186" s="39"/>
      <c r="X186" s="44"/>
      <c r="Y186" s="44">
        <f t="shared" si="38"/>
        <v>0</v>
      </c>
      <c r="Z186" s="55">
        <f t="shared" si="41"/>
        <v>10000</v>
      </c>
    </row>
    <row r="187" spans="1:26">
      <c r="A187" s="16">
        <v>178</v>
      </c>
      <c r="B187" s="19" t="s">
        <v>207</v>
      </c>
      <c r="C187" s="19"/>
      <c r="D187" s="42">
        <v>5000</v>
      </c>
      <c r="E187" s="42">
        <f t="shared" si="39"/>
        <v>10000</v>
      </c>
      <c r="F187" s="39"/>
      <c r="G187" s="39"/>
      <c r="H187" s="44"/>
      <c r="I187" s="44">
        <f t="shared" si="35"/>
        <v>0</v>
      </c>
      <c r="J187" s="39"/>
      <c r="K187" s="39"/>
      <c r="L187" s="44"/>
      <c r="M187" s="44">
        <f t="shared" si="36"/>
        <v>0</v>
      </c>
      <c r="N187" s="39"/>
      <c r="O187" s="39"/>
      <c r="P187" s="44"/>
      <c r="Q187" s="44">
        <f t="shared" si="37"/>
        <v>0</v>
      </c>
      <c r="R187" s="39"/>
      <c r="S187" s="39"/>
      <c r="T187" s="44"/>
      <c r="U187" s="44">
        <f t="shared" si="40"/>
        <v>0</v>
      </c>
      <c r="V187" s="39"/>
      <c r="W187" s="39"/>
      <c r="X187" s="44"/>
      <c r="Y187" s="44">
        <f t="shared" si="38"/>
        <v>0</v>
      </c>
      <c r="Z187" s="55">
        <f t="shared" si="41"/>
        <v>10000</v>
      </c>
    </row>
    <row r="188" spans="1:26">
      <c r="A188" s="16">
        <v>179</v>
      </c>
      <c r="B188" s="19" t="s">
        <v>208</v>
      </c>
      <c r="C188" s="19"/>
      <c r="D188" s="42">
        <v>5000</v>
      </c>
      <c r="E188" s="42">
        <f t="shared" si="39"/>
        <v>10000</v>
      </c>
      <c r="F188" s="39"/>
      <c r="G188" s="39"/>
      <c r="H188" s="44"/>
      <c r="I188" s="44">
        <f t="shared" si="35"/>
        <v>0</v>
      </c>
      <c r="J188" s="39"/>
      <c r="K188" s="39"/>
      <c r="L188" s="44"/>
      <c r="M188" s="44">
        <f t="shared" si="36"/>
        <v>0</v>
      </c>
      <c r="N188" s="39"/>
      <c r="O188" s="39"/>
      <c r="P188" s="44"/>
      <c r="Q188" s="44">
        <f t="shared" si="37"/>
        <v>0</v>
      </c>
      <c r="R188" s="39"/>
      <c r="S188" s="39"/>
      <c r="T188" s="44"/>
      <c r="U188" s="44">
        <f t="shared" si="40"/>
        <v>0</v>
      </c>
      <c r="V188" s="39"/>
      <c r="W188" s="39"/>
      <c r="X188" s="44"/>
      <c r="Y188" s="44">
        <f t="shared" si="38"/>
        <v>0</v>
      </c>
      <c r="Z188" s="55">
        <f t="shared" si="41"/>
        <v>10000</v>
      </c>
    </row>
    <row r="189" spans="1:26">
      <c r="A189" s="16">
        <v>180</v>
      </c>
      <c r="B189" s="17" t="s">
        <v>209</v>
      </c>
      <c r="C189" s="19"/>
      <c r="D189" s="42">
        <v>5000</v>
      </c>
      <c r="E189" s="42">
        <f t="shared" si="39"/>
        <v>10000</v>
      </c>
      <c r="F189" s="39"/>
      <c r="G189" s="39"/>
      <c r="H189" s="44"/>
      <c r="I189" s="44">
        <f t="shared" si="35"/>
        <v>0</v>
      </c>
      <c r="J189" s="39"/>
      <c r="K189" s="39"/>
      <c r="L189" s="44"/>
      <c r="M189" s="44">
        <f t="shared" si="36"/>
        <v>0</v>
      </c>
      <c r="N189" s="39"/>
      <c r="O189" s="39"/>
      <c r="P189" s="44"/>
      <c r="Q189" s="44">
        <f t="shared" si="37"/>
        <v>0</v>
      </c>
      <c r="R189" s="39"/>
      <c r="S189" s="39"/>
      <c r="T189" s="44"/>
      <c r="U189" s="44">
        <f t="shared" si="40"/>
        <v>0</v>
      </c>
      <c r="V189" s="39"/>
      <c r="W189" s="39"/>
      <c r="X189" s="44"/>
      <c r="Y189" s="44">
        <f t="shared" si="38"/>
        <v>0</v>
      </c>
      <c r="Z189" s="55">
        <f t="shared" si="41"/>
        <v>10000</v>
      </c>
    </row>
    <row r="190" spans="1:26">
      <c r="A190" s="16">
        <v>181</v>
      </c>
      <c r="B190" s="19" t="s">
        <v>210</v>
      </c>
      <c r="C190" s="17"/>
      <c r="D190" s="42">
        <v>5000</v>
      </c>
      <c r="E190" s="42">
        <f t="shared" si="39"/>
        <v>10000</v>
      </c>
      <c r="F190" s="39"/>
      <c r="G190" s="39"/>
      <c r="H190" s="44"/>
      <c r="I190" s="44">
        <f t="shared" si="35"/>
        <v>0</v>
      </c>
      <c r="J190" s="39"/>
      <c r="K190" s="39"/>
      <c r="L190" s="44"/>
      <c r="M190" s="44">
        <f t="shared" si="36"/>
        <v>0</v>
      </c>
      <c r="N190" s="39"/>
      <c r="O190" s="39"/>
      <c r="P190" s="44"/>
      <c r="Q190" s="44">
        <f t="shared" si="37"/>
        <v>0</v>
      </c>
      <c r="R190" s="39"/>
      <c r="S190" s="39"/>
      <c r="T190" s="44"/>
      <c r="U190" s="44">
        <f t="shared" si="40"/>
        <v>0</v>
      </c>
      <c r="V190" s="39"/>
      <c r="W190" s="39"/>
      <c r="X190" s="44"/>
      <c r="Y190" s="44">
        <f t="shared" si="38"/>
        <v>0</v>
      </c>
      <c r="Z190" s="55">
        <f t="shared" si="41"/>
        <v>10000</v>
      </c>
    </row>
    <row r="191" spans="1:26">
      <c r="A191" s="16">
        <v>182</v>
      </c>
      <c r="B191" s="19" t="s">
        <v>211</v>
      </c>
      <c r="C191" s="19"/>
      <c r="D191" s="42">
        <v>5000</v>
      </c>
      <c r="E191" s="42">
        <f t="shared" si="39"/>
        <v>10000</v>
      </c>
      <c r="F191" s="39"/>
      <c r="G191" s="39"/>
      <c r="H191" s="44"/>
      <c r="I191" s="44">
        <f t="shared" ref="I191:I209" si="42">IF(OR(G191="",MONTH(G191)-MONTH(F191)&gt;MONTH($Z$7)-MONTH(F191)),MONTH($Z$7)-MONTH(F191)+1,MONTH(G191)-MONTH(F191)+1)*H191</f>
        <v>0</v>
      </c>
      <c r="J191" s="39"/>
      <c r="K191" s="39"/>
      <c r="L191" s="44"/>
      <c r="M191" s="44">
        <f t="shared" ref="M191:M209" si="43">IF(OR(K191="",MONTH(K191)-MONTH(J191)&gt;MONTH($Z$7)-MONTH(J191)),MONTH($Z$7)-MONTH(J191)+1,MONTH(K191)-MONTH(J191)+1)*L191</f>
        <v>0</v>
      </c>
      <c r="N191" s="39"/>
      <c r="O191" s="39"/>
      <c r="P191" s="44"/>
      <c r="Q191" s="44">
        <f t="shared" ref="Q191:Q209" si="44">IF(OR(O191="",MONTH(O191)-MONTH(N191)&gt;MONTH($Z$7)-MONTH(N191)),MONTH($Z$7)-MONTH(N191)+1,MONTH(O191)-MONTH(N191)+1)*P191</f>
        <v>0</v>
      </c>
      <c r="R191" s="39"/>
      <c r="S191" s="39"/>
      <c r="T191" s="44"/>
      <c r="U191" s="44">
        <f t="shared" si="40"/>
        <v>0</v>
      </c>
      <c r="V191" s="39"/>
      <c r="W191" s="39"/>
      <c r="X191" s="44"/>
      <c r="Y191" s="44">
        <f t="shared" ref="Y191:Y209" si="45">IF(OR(W191="",MONTH(W191)-MONTH(V191)&gt;MONTH($Z$7)-MONTH(V191)),MONTH($Z$7)-MONTH(V191)+1,MONTH(W191)-MONTH(V191)+1)*X191</f>
        <v>0</v>
      </c>
      <c r="Z191" s="55">
        <f t="shared" si="41"/>
        <v>10000</v>
      </c>
    </row>
    <row r="192" spans="1:26">
      <c r="A192" s="16">
        <v>183</v>
      </c>
      <c r="B192" s="17" t="s">
        <v>212</v>
      </c>
      <c r="C192" s="19"/>
      <c r="D192" s="42">
        <v>5000</v>
      </c>
      <c r="E192" s="42">
        <f t="shared" si="39"/>
        <v>10000</v>
      </c>
      <c r="F192" s="39"/>
      <c r="G192" s="39"/>
      <c r="H192" s="44"/>
      <c r="I192" s="44">
        <f t="shared" si="42"/>
        <v>0</v>
      </c>
      <c r="J192" s="39"/>
      <c r="K192" s="39"/>
      <c r="L192" s="44"/>
      <c r="M192" s="44">
        <f t="shared" si="43"/>
        <v>0</v>
      </c>
      <c r="N192" s="39"/>
      <c r="O192" s="39"/>
      <c r="P192" s="44"/>
      <c r="Q192" s="44">
        <f t="shared" si="44"/>
        <v>0</v>
      </c>
      <c r="R192" s="39"/>
      <c r="S192" s="39"/>
      <c r="T192" s="44"/>
      <c r="U192" s="44">
        <f t="shared" si="40"/>
        <v>0</v>
      </c>
      <c r="V192" s="39"/>
      <c r="W192" s="39"/>
      <c r="X192" s="44"/>
      <c r="Y192" s="44">
        <f t="shared" si="45"/>
        <v>0</v>
      </c>
      <c r="Z192" s="55">
        <f t="shared" si="41"/>
        <v>10000</v>
      </c>
    </row>
    <row r="193" spans="1:26">
      <c r="A193" s="16">
        <v>184</v>
      </c>
      <c r="B193" s="19" t="s">
        <v>213</v>
      </c>
      <c r="C193" s="19"/>
      <c r="D193" s="42">
        <v>5000</v>
      </c>
      <c r="E193" s="42">
        <f t="shared" si="39"/>
        <v>10000</v>
      </c>
      <c r="F193" s="39"/>
      <c r="G193" s="39"/>
      <c r="H193" s="44"/>
      <c r="I193" s="44">
        <f t="shared" si="42"/>
        <v>0</v>
      </c>
      <c r="J193" s="39"/>
      <c r="K193" s="39"/>
      <c r="L193" s="44"/>
      <c r="M193" s="44">
        <f t="shared" si="43"/>
        <v>0</v>
      </c>
      <c r="N193" s="39"/>
      <c r="O193" s="39"/>
      <c r="P193" s="44"/>
      <c r="Q193" s="44">
        <f t="shared" si="44"/>
        <v>0</v>
      </c>
      <c r="R193" s="39"/>
      <c r="S193" s="39"/>
      <c r="T193" s="44"/>
      <c r="U193" s="44">
        <f t="shared" si="40"/>
        <v>0</v>
      </c>
      <c r="V193" s="39"/>
      <c r="W193" s="39"/>
      <c r="X193" s="44"/>
      <c r="Y193" s="44">
        <f t="shared" si="45"/>
        <v>0</v>
      </c>
      <c r="Z193" s="55">
        <f t="shared" si="41"/>
        <v>10000</v>
      </c>
    </row>
    <row r="194" spans="1:26">
      <c r="A194" s="16">
        <v>185</v>
      </c>
      <c r="B194" s="19" t="s">
        <v>214</v>
      </c>
      <c r="C194" s="17"/>
      <c r="D194" s="42">
        <v>5000</v>
      </c>
      <c r="E194" s="42">
        <f t="shared" si="39"/>
        <v>10000</v>
      </c>
      <c r="F194" s="39"/>
      <c r="G194" s="39"/>
      <c r="H194" s="44"/>
      <c r="I194" s="44">
        <f t="shared" si="42"/>
        <v>0</v>
      </c>
      <c r="J194" s="39"/>
      <c r="K194" s="39"/>
      <c r="L194" s="44"/>
      <c r="M194" s="44">
        <f t="shared" si="43"/>
        <v>0</v>
      </c>
      <c r="N194" s="39"/>
      <c r="O194" s="39"/>
      <c r="P194" s="44"/>
      <c r="Q194" s="44">
        <f t="shared" si="44"/>
        <v>0</v>
      </c>
      <c r="R194" s="39"/>
      <c r="S194" s="39"/>
      <c r="T194" s="44"/>
      <c r="U194" s="44">
        <f t="shared" si="40"/>
        <v>0</v>
      </c>
      <c r="V194" s="39"/>
      <c r="W194" s="39"/>
      <c r="X194" s="44"/>
      <c r="Y194" s="44">
        <f t="shared" si="45"/>
        <v>0</v>
      </c>
      <c r="Z194" s="55">
        <f t="shared" si="41"/>
        <v>10000</v>
      </c>
    </row>
    <row r="195" spans="1:26">
      <c r="A195" s="16">
        <v>186</v>
      </c>
      <c r="B195" s="17" t="s">
        <v>215</v>
      </c>
      <c r="C195" s="19"/>
      <c r="D195" s="42">
        <v>5000</v>
      </c>
      <c r="E195" s="42">
        <f t="shared" si="39"/>
        <v>10000</v>
      </c>
      <c r="F195" s="39"/>
      <c r="G195" s="39"/>
      <c r="H195" s="44"/>
      <c r="I195" s="44">
        <f t="shared" si="42"/>
        <v>0</v>
      </c>
      <c r="J195" s="39"/>
      <c r="K195" s="39"/>
      <c r="L195" s="44"/>
      <c r="M195" s="44">
        <f t="shared" si="43"/>
        <v>0</v>
      </c>
      <c r="N195" s="39"/>
      <c r="O195" s="39"/>
      <c r="P195" s="44"/>
      <c r="Q195" s="44">
        <f t="shared" si="44"/>
        <v>0</v>
      </c>
      <c r="R195" s="39"/>
      <c r="S195" s="39"/>
      <c r="T195" s="44"/>
      <c r="U195" s="44">
        <f t="shared" si="40"/>
        <v>0</v>
      </c>
      <c r="V195" s="39"/>
      <c r="W195" s="39"/>
      <c r="X195" s="44"/>
      <c r="Y195" s="44">
        <f t="shared" si="45"/>
        <v>0</v>
      </c>
      <c r="Z195" s="55">
        <f t="shared" si="41"/>
        <v>10000</v>
      </c>
    </row>
    <row r="196" spans="1:26">
      <c r="A196" s="16">
        <v>187</v>
      </c>
      <c r="B196" s="19" t="s">
        <v>216</v>
      </c>
      <c r="C196" s="19"/>
      <c r="D196" s="42">
        <v>5000</v>
      </c>
      <c r="E196" s="42">
        <f t="shared" si="39"/>
        <v>10000</v>
      </c>
      <c r="F196" s="39"/>
      <c r="G196" s="39"/>
      <c r="H196" s="44"/>
      <c r="I196" s="44">
        <f t="shared" si="42"/>
        <v>0</v>
      </c>
      <c r="J196" s="39"/>
      <c r="K196" s="39"/>
      <c r="L196" s="44"/>
      <c r="M196" s="44">
        <f t="shared" si="43"/>
        <v>0</v>
      </c>
      <c r="N196" s="39"/>
      <c r="O196" s="39"/>
      <c r="P196" s="44"/>
      <c r="Q196" s="44">
        <f t="shared" si="44"/>
        <v>0</v>
      </c>
      <c r="R196" s="39"/>
      <c r="S196" s="39"/>
      <c r="T196" s="44"/>
      <c r="U196" s="44">
        <f t="shared" si="40"/>
        <v>0</v>
      </c>
      <c r="V196" s="39"/>
      <c r="W196" s="39"/>
      <c r="X196" s="44"/>
      <c r="Y196" s="44">
        <f t="shared" si="45"/>
        <v>0</v>
      </c>
      <c r="Z196" s="55">
        <f t="shared" si="41"/>
        <v>10000</v>
      </c>
    </row>
    <row r="197" spans="1:26">
      <c r="A197" s="16">
        <v>188</v>
      </c>
      <c r="B197" s="17" t="s">
        <v>217</v>
      </c>
      <c r="C197" s="19"/>
      <c r="D197" s="42">
        <v>5000</v>
      </c>
      <c r="E197" s="42">
        <f t="shared" si="39"/>
        <v>10000</v>
      </c>
      <c r="F197" s="39"/>
      <c r="G197" s="39"/>
      <c r="H197" s="44"/>
      <c r="I197" s="44">
        <f t="shared" si="42"/>
        <v>0</v>
      </c>
      <c r="J197" s="39"/>
      <c r="K197" s="39"/>
      <c r="L197" s="44"/>
      <c r="M197" s="44">
        <f t="shared" si="43"/>
        <v>0</v>
      </c>
      <c r="N197" s="39"/>
      <c r="O197" s="39"/>
      <c r="P197" s="44"/>
      <c r="Q197" s="44">
        <f t="shared" si="44"/>
        <v>0</v>
      </c>
      <c r="R197" s="39"/>
      <c r="S197" s="39"/>
      <c r="T197" s="44"/>
      <c r="U197" s="44">
        <f t="shared" si="40"/>
        <v>0</v>
      </c>
      <c r="V197" s="39"/>
      <c r="W197" s="39"/>
      <c r="X197" s="44"/>
      <c r="Y197" s="44">
        <f t="shared" si="45"/>
        <v>0</v>
      </c>
      <c r="Z197" s="55">
        <f t="shared" si="41"/>
        <v>10000</v>
      </c>
    </row>
    <row r="198" spans="1:26">
      <c r="A198" s="16">
        <v>189</v>
      </c>
      <c r="B198" s="19" t="s">
        <v>218</v>
      </c>
      <c r="C198" s="17"/>
      <c r="D198" s="42">
        <v>5000</v>
      </c>
      <c r="E198" s="42">
        <f t="shared" si="39"/>
        <v>10000</v>
      </c>
      <c r="F198" s="39"/>
      <c r="G198" s="39"/>
      <c r="H198" s="44"/>
      <c r="I198" s="44">
        <f t="shared" si="42"/>
        <v>0</v>
      </c>
      <c r="J198" s="39"/>
      <c r="K198" s="39"/>
      <c r="L198" s="44"/>
      <c r="M198" s="44">
        <f t="shared" si="43"/>
        <v>0</v>
      </c>
      <c r="N198" s="39"/>
      <c r="O198" s="39"/>
      <c r="P198" s="44"/>
      <c r="Q198" s="44">
        <f t="shared" si="44"/>
        <v>0</v>
      </c>
      <c r="R198" s="39"/>
      <c r="S198" s="39"/>
      <c r="T198" s="44"/>
      <c r="U198" s="44">
        <f t="shared" si="40"/>
        <v>0</v>
      </c>
      <c r="V198" s="39"/>
      <c r="W198" s="39"/>
      <c r="X198" s="44"/>
      <c r="Y198" s="44">
        <f t="shared" si="45"/>
        <v>0</v>
      </c>
      <c r="Z198" s="55">
        <f t="shared" si="41"/>
        <v>10000</v>
      </c>
    </row>
    <row r="199" spans="1:26">
      <c r="A199" s="16">
        <v>190</v>
      </c>
      <c r="B199" s="19" t="s">
        <v>219</v>
      </c>
      <c r="C199" s="19"/>
      <c r="D199" s="42">
        <v>5000</v>
      </c>
      <c r="E199" s="42">
        <f t="shared" si="39"/>
        <v>10000</v>
      </c>
      <c r="F199" s="39"/>
      <c r="G199" s="39"/>
      <c r="H199" s="44"/>
      <c r="I199" s="44">
        <f t="shared" si="42"/>
        <v>0</v>
      </c>
      <c r="J199" s="39"/>
      <c r="K199" s="39"/>
      <c r="L199" s="44"/>
      <c r="M199" s="44">
        <f t="shared" si="43"/>
        <v>0</v>
      </c>
      <c r="N199" s="39"/>
      <c r="O199" s="39"/>
      <c r="P199" s="44"/>
      <c r="Q199" s="44">
        <f t="shared" si="44"/>
        <v>0</v>
      </c>
      <c r="R199" s="39"/>
      <c r="S199" s="39"/>
      <c r="T199" s="44"/>
      <c r="U199" s="44">
        <f t="shared" si="40"/>
        <v>0</v>
      </c>
      <c r="V199" s="39"/>
      <c r="W199" s="39"/>
      <c r="X199" s="44"/>
      <c r="Y199" s="44">
        <f t="shared" si="45"/>
        <v>0</v>
      </c>
      <c r="Z199" s="55">
        <f t="shared" si="41"/>
        <v>10000</v>
      </c>
    </row>
    <row r="200" spans="1:26">
      <c r="A200" s="16">
        <v>191</v>
      </c>
      <c r="B200" s="17" t="s">
        <v>220</v>
      </c>
      <c r="C200" s="19"/>
      <c r="D200" s="42">
        <v>5000</v>
      </c>
      <c r="E200" s="42">
        <f t="shared" si="39"/>
        <v>10000</v>
      </c>
      <c r="F200" s="39"/>
      <c r="G200" s="39"/>
      <c r="H200" s="44"/>
      <c r="I200" s="44">
        <f t="shared" si="42"/>
        <v>0</v>
      </c>
      <c r="J200" s="39"/>
      <c r="K200" s="39"/>
      <c r="L200" s="44"/>
      <c r="M200" s="44">
        <f t="shared" si="43"/>
        <v>0</v>
      </c>
      <c r="N200" s="39"/>
      <c r="O200" s="39"/>
      <c r="P200" s="44"/>
      <c r="Q200" s="44">
        <f t="shared" si="44"/>
        <v>0</v>
      </c>
      <c r="R200" s="39"/>
      <c r="S200" s="39"/>
      <c r="T200" s="44"/>
      <c r="U200" s="44">
        <f t="shared" si="40"/>
        <v>0</v>
      </c>
      <c r="V200" s="39"/>
      <c r="W200" s="39"/>
      <c r="X200" s="44"/>
      <c r="Y200" s="44">
        <f t="shared" si="45"/>
        <v>0</v>
      </c>
      <c r="Z200" s="55">
        <f t="shared" si="41"/>
        <v>10000</v>
      </c>
    </row>
    <row r="201" spans="1:26">
      <c r="A201" s="16">
        <v>192</v>
      </c>
      <c r="B201" s="19" t="s">
        <v>221</v>
      </c>
      <c r="C201" s="19"/>
      <c r="D201" s="42">
        <v>5000</v>
      </c>
      <c r="E201" s="42">
        <f t="shared" si="39"/>
        <v>10000</v>
      </c>
      <c r="F201" s="39"/>
      <c r="G201" s="39"/>
      <c r="H201" s="44"/>
      <c r="I201" s="44">
        <f t="shared" si="42"/>
        <v>0</v>
      </c>
      <c r="J201" s="39"/>
      <c r="K201" s="39"/>
      <c r="L201" s="44"/>
      <c r="M201" s="44">
        <f t="shared" si="43"/>
        <v>0</v>
      </c>
      <c r="N201" s="39"/>
      <c r="O201" s="39"/>
      <c r="P201" s="44"/>
      <c r="Q201" s="44">
        <f t="shared" si="44"/>
        <v>0</v>
      </c>
      <c r="R201" s="39"/>
      <c r="S201" s="39"/>
      <c r="T201" s="44"/>
      <c r="U201" s="44">
        <f t="shared" si="40"/>
        <v>0</v>
      </c>
      <c r="V201" s="39"/>
      <c r="W201" s="39"/>
      <c r="X201" s="44"/>
      <c r="Y201" s="44">
        <f t="shared" si="45"/>
        <v>0</v>
      </c>
      <c r="Z201" s="55">
        <f t="shared" si="41"/>
        <v>10000</v>
      </c>
    </row>
    <row r="202" spans="1:26">
      <c r="A202" s="16">
        <v>193</v>
      </c>
      <c r="B202" s="19" t="s">
        <v>222</v>
      </c>
      <c r="C202" s="17"/>
      <c r="D202" s="42">
        <v>5000</v>
      </c>
      <c r="E202" s="42">
        <f t="shared" si="39"/>
        <v>10000</v>
      </c>
      <c r="F202" s="39"/>
      <c r="G202" s="39"/>
      <c r="H202" s="44"/>
      <c r="I202" s="44">
        <f t="shared" si="42"/>
        <v>0</v>
      </c>
      <c r="J202" s="39"/>
      <c r="K202" s="39"/>
      <c r="L202" s="44"/>
      <c r="M202" s="44">
        <f t="shared" si="43"/>
        <v>0</v>
      </c>
      <c r="N202" s="39"/>
      <c r="O202" s="39"/>
      <c r="P202" s="44"/>
      <c r="Q202" s="44">
        <f t="shared" si="44"/>
        <v>0</v>
      </c>
      <c r="R202" s="39"/>
      <c r="S202" s="39"/>
      <c r="T202" s="44"/>
      <c r="U202" s="44">
        <f t="shared" si="40"/>
        <v>0</v>
      </c>
      <c r="V202" s="39"/>
      <c r="W202" s="39"/>
      <c r="X202" s="44"/>
      <c r="Y202" s="44">
        <f t="shared" si="45"/>
        <v>0</v>
      </c>
      <c r="Z202" s="55">
        <f t="shared" si="41"/>
        <v>10000</v>
      </c>
    </row>
    <row r="203" spans="1:26">
      <c r="A203" s="16">
        <v>194</v>
      </c>
      <c r="B203" s="17" t="s">
        <v>223</v>
      </c>
      <c r="C203" s="19"/>
      <c r="D203" s="42">
        <v>5000</v>
      </c>
      <c r="E203" s="42">
        <f>IF(C203="",MONTH($Z$7)*D203,(-MONTH(C203)+MONTH($Z$7)+1)*D203)</f>
        <v>10000</v>
      </c>
      <c r="F203" s="39"/>
      <c r="G203" s="39"/>
      <c r="H203" s="44"/>
      <c r="I203" s="44">
        <f t="shared" si="42"/>
        <v>0</v>
      </c>
      <c r="J203" s="39"/>
      <c r="K203" s="39"/>
      <c r="L203" s="44"/>
      <c r="M203" s="44">
        <f t="shared" si="43"/>
        <v>0</v>
      </c>
      <c r="N203" s="39"/>
      <c r="O203" s="39"/>
      <c r="P203" s="44"/>
      <c r="Q203" s="44">
        <f t="shared" si="44"/>
        <v>0</v>
      </c>
      <c r="R203" s="39"/>
      <c r="S203" s="39"/>
      <c r="T203" s="44"/>
      <c r="U203" s="44">
        <f t="shared" si="40"/>
        <v>0</v>
      </c>
      <c r="V203" s="39"/>
      <c r="W203" s="39"/>
      <c r="X203" s="44"/>
      <c r="Y203" s="44">
        <f t="shared" si="45"/>
        <v>0</v>
      </c>
      <c r="Z203" s="55">
        <f t="shared" si="41"/>
        <v>10000</v>
      </c>
    </row>
    <row r="204" spans="1:26">
      <c r="A204" s="16">
        <v>195</v>
      </c>
      <c r="B204" s="19" t="s">
        <v>224</v>
      </c>
      <c r="C204" s="19"/>
      <c r="D204" s="42">
        <v>5000</v>
      </c>
      <c r="E204" s="42">
        <f>IF(C204="",MONTH($Z$7)*D204,(-MONTH(C204)+MONTH($Z$7)+1)*D204)</f>
        <v>10000</v>
      </c>
      <c r="F204" s="39"/>
      <c r="G204" s="39"/>
      <c r="H204" s="44"/>
      <c r="I204" s="44">
        <f t="shared" si="42"/>
        <v>0</v>
      </c>
      <c r="J204" s="39"/>
      <c r="K204" s="39"/>
      <c r="L204" s="44"/>
      <c r="M204" s="44">
        <f t="shared" si="43"/>
        <v>0</v>
      </c>
      <c r="N204" s="39"/>
      <c r="O204" s="39"/>
      <c r="P204" s="44"/>
      <c r="Q204" s="44">
        <f t="shared" si="44"/>
        <v>0</v>
      </c>
      <c r="R204" s="39"/>
      <c r="S204" s="39"/>
      <c r="T204" s="44"/>
      <c r="U204" s="44">
        <f t="shared" si="40"/>
        <v>0</v>
      </c>
      <c r="V204" s="39"/>
      <c r="W204" s="39"/>
      <c r="X204" s="44"/>
      <c r="Y204" s="44">
        <f t="shared" si="45"/>
        <v>0</v>
      </c>
      <c r="Z204" s="55">
        <f t="shared" si="41"/>
        <v>10000</v>
      </c>
    </row>
    <row r="205" spans="1:26">
      <c r="A205" s="16">
        <v>196</v>
      </c>
      <c r="B205" s="19" t="s">
        <v>225</v>
      </c>
      <c r="C205" s="19"/>
      <c r="D205" s="42">
        <v>5000</v>
      </c>
      <c r="E205" s="42">
        <f>IF(C205="",MONTH($Z$7)*D205,(-MONTH(C205)+MONTH($Z$7)+1)*D205)</f>
        <v>10000</v>
      </c>
      <c r="F205" s="39"/>
      <c r="G205" s="39"/>
      <c r="H205" s="44"/>
      <c r="I205" s="44">
        <f t="shared" si="42"/>
        <v>0</v>
      </c>
      <c r="J205" s="39"/>
      <c r="K205" s="39"/>
      <c r="L205" s="44"/>
      <c r="M205" s="44">
        <f t="shared" si="43"/>
        <v>0</v>
      </c>
      <c r="N205" s="39"/>
      <c r="O205" s="39"/>
      <c r="P205" s="44"/>
      <c r="Q205" s="44">
        <f t="shared" si="44"/>
        <v>0</v>
      </c>
      <c r="R205" s="39"/>
      <c r="S205" s="39"/>
      <c r="T205" s="44"/>
      <c r="U205" s="44">
        <f t="shared" si="40"/>
        <v>0</v>
      </c>
      <c r="V205" s="39"/>
      <c r="W205" s="39"/>
      <c r="X205" s="44"/>
      <c r="Y205" s="44">
        <f t="shared" si="45"/>
        <v>0</v>
      </c>
      <c r="Z205" s="55">
        <f t="shared" si="41"/>
        <v>10000</v>
      </c>
    </row>
    <row r="206" spans="1:26">
      <c r="A206" s="16">
        <v>197</v>
      </c>
      <c r="B206" s="17" t="s">
        <v>226</v>
      </c>
      <c r="C206" s="17"/>
      <c r="D206" s="42">
        <v>5000</v>
      </c>
      <c r="E206" s="42">
        <f>IF(C206="",MONTH($Z$7)*D206,(-MONTH(C206)+MONTH($Z$7)+1)*D206)</f>
        <v>10000</v>
      </c>
      <c r="F206" s="39"/>
      <c r="G206" s="39"/>
      <c r="H206" s="44"/>
      <c r="I206" s="44">
        <f t="shared" si="42"/>
        <v>0</v>
      </c>
      <c r="J206" s="39"/>
      <c r="K206" s="39"/>
      <c r="L206" s="44"/>
      <c r="M206" s="44">
        <f t="shared" si="43"/>
        <v>0</v>
      </c>
      <c r="N206" s="39"/>
      <c r="O206" s="39"/>
      <c r="P206" s="44"/>
      <c r="Q206" s="44">
        <f t="shared" si="44"/>
        <v>0</v>
      </c>
      <c r="R206" s="39"/>
      <c r="S206" s="39"/>
      <c r="T206" s="44"/>
      <c r="U206" s="44">
        <f t="shared" si="40"/>
        <v>0</v>
      </c>
      <c r="V206" s="39"/>
      <c r="W206" s="39"/>
      <c r="X206" s="44"/>
      <c r="Y206" s="44">
        <f t="shared" si="45"/>
        <v>0</v>
      </c>
      <c r="Z206" s="55">
        <f t="shared" si="41"/>
        <v>10000</v>
      </c>
    </row>
    <row r="207" spans="1:26">
      <c r="A207" s="16">
        <v>198</v>
      </c>
      <c r="B207" s="19" t="s">
        <v>227</v>
      </c>
      <c r="C207" s="19"/>
      <c r="D207" s="42">
        <v>5000</v>
      </c>
      <c r="E207" s="42">
        <f>IF(C207="",MONTH($Z$7)*D207,(-MONTH(C207)+MONTH($Z$7)+1)*D207)</f>
        <v>10000</v>
      </c>
      <c r="F207" s="39"/>
      <c r="G207" s="39"/>
      <c r="H207" s="44"/>
      <c r="I207" s="44">
        <f t="shared" si="42"/>
        <v>0</v>
      </c>
      <c r="J207" s="39"/>
      <c r="K207" s="39"/>
      <c r="L207" s="44"/>
      <c r="M207" s="44">
        <f t="shared" si="43"/>
        <v>0</v>
      </c>
      <c r="N207" s="39"/>
      <c r="O207" s="39"/>
      <c r="P207" s="44"/>
      <c r="Q207" s="44">
        <f t="shared" si="44"/>
        <v>0</v>
      </c>
      <c r="R207" s="39"/>
      <c r="S207" s="39"/>
      <c r="T207" s="44"/>
      <c r="U207" s="44">
        <f t="shared" si="40"/>
        <v>0</v>
      </c>
      <c r="V207" s="39"/>
      <c r="W207" s="39"/>
      <c r="X207" s="44"/>
      <c r="Y207" s="44">
        <f t="shared" si="45"/>
        <v>0</v>
      </c>
      <c r="Z207" s="55">
        <f t="shared" si="41"/>
        <v>10000</v>
      </c>
    </row>
    <row r="208" spans="1:26">
      <c r="A208" s="16">
        <v>199</v>
      </c>
      <c r="B208" s="17" t="s">
        <v>228</v>
      </c>
      <c r="C208" s="19"/>
      <c r="D208" s="42">
        <v>5000</v>
      </c>
      <c r="E208" s="42">
        <f>IF(C208="",MONTH($Z$7)*D208,(-MONTH(C208)+MONTH($Z$7)+1)*D208)</f>
        <v>10000</v>
      </c>
      <c r="F208" s="39"/>
      <c r="G208" s="39"/>
      <c r="H208" s="44"/>
      <c r="I208" s="44">
        <f t="shared" si="42"/>
        <v>0</v>
      </c>
      <c r="J208" s="39"/>
      <c r="K208" s="39"/>
      <c r="L208" s="44"/>
      <c r="M208" s="44">
        <f t="shared" si="43"/>
        <v>0</v>
      </c>
      <c r="N208" s="39"/>
      <c r="O208" s="39"/>
      <c r="P208" s="44"/>
      <c r="Q208" s="44">
        <f t="shared" si="44"/>
        <v>0</v>
      </c>
      <c r="R208" s="39"/>
      <c r="S208" s="39"/>
      <c r="T208" s="44"/>
      <c r="U208" s="44">
        <f t="shared" si="40"/>
        <v>0</v>
      </c>
      <c r="V208" s="39"/>
      <c r="W208" s="39"/>
      <c r="X208" s="44"/>
      <c r="Y208" s="44">
        <f t="shared" si="45"/>
        <v>0</v>
      </c>
      <c r="Z208" s="55">
        <f t="shared" si="41"/>
        <v>10000</v>
      </c>
    </row>
    <row r="209" spans="1:26">
      <c r="A209" s="16">
        <v>200</v>
      </c>
      <c r="B209" s="17" t="s">
        <v>229</v>
      </c>
      <c r="C209" s="19"/>
      <c r="D209" s="42">
        <v>5000</v>
      </c>
      <c r="E209" s="42">
        <f>IF(C209="",MONTH($Z$7)*D209,(-MONTH(C209)+MONTH($Z$7)+1)*D209)</f>
        <v>10000</v>
      </c>
      <c r="F209" s="39"/>
      <c r="G209" s="39"/>
      <c r="H209" s="44"/>
      <c r="I209" s="44">
        <f t="shared" si="42"/>
        <v>0</v>
      </c>
      <c r="J209" s="39"/>
      <c r="K209" s="39"/>
      <c r="L209" s="44"/>
      <c r="M209" s="44">
        <f t="shared" si="43"/>
        <v>0</v>
      </c>
      <c r="N209" s="39"/>
      <c r="O209" s="39"/>
      <c r="P209" s="44"/>
      <c r="Q209" s="44">
        <f t="shared" si="44"/>
        <v>0</v>
      </c>
      <c r="R209" s="39"/>
      <c r="S209" s="39"/>
      <c r="T209" s="44"/>
      <c r="U209" s="44">
        <f t="shared" si="40"/>
        <v>0</v>
      </c>
      <c r="V209" s="39"/>
      <c r="W209" s="39"/>
      <c r="X209" s="44"/>
      <c r="Y209" s="44">
        <f t="shared" si="45"/>
        <v>0</v>
      </c>
      <c r="Z209" s="55">
        <f t="shared" si="41"/>
        <v>10000</v>
      </c>
    </row>
    <row r="210" spans="26:26">
      <c r="Z210" s="25"/>
    </row>
    <row r="211" spans="26:26">
      <c r="Z211" s="25"/>
    </row>
    <row r="212" spans="26:26">
      <c r="Z212" s="25"/>
    </row>
    <row r="213" spans="26:26">
      <c r="Z213" s="25"/>
    </row>
    <row r="214" spans="26:26">
      <c r="Z214" s="25"/>
    </row>
    <row r="215" spans="26:26">
      <c r="Z215" s="25"/>
    </row>
    <row r="216" spans="26:26">
      <c r="Z216" s="25"/>
    </row>
    <row r="217" spans="26:26">
      <c r="Z217" s="25"/>
    </row>
    <row r="218" spans="26:26">
      <c r="Z218" s="25"/>
    </row>
  </sheetData>
  <mergeCells count="12">
    <mergeCell ref="A1:Z1"/>
    <mergeCell ref="F8:H8"/>
    <mergeCell ref="J8:L8"/>
    <mergeCell ref="N8:P8"/>
    <mergeCell ref="R8:T8"/>
    <mergeCell ref="V8:X8"/>
    <mergeCell ref="A8:A9"/>
    <mergeCell ref="B8:B9"/>
    <mergeCell ref="C8:C9"/>
    <mergeCell ref="D8:D9"/>
    <mergeCell ref="E8:E9"/>
    <mergeCell ref="Z8:Z9"/>
  </mergeCells>
  <pageMargins left="0.699305555555556" right="0.699305555555556" top="0.75" bottom="0.75" header="0.3" footer="0.3"/>
  <pageSetup paperSize="9" orientation="portrait"/>
  <headerFooter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06"/>
  <sheetViews>
    <sheetView workbookViewId="0">
      <pane xSplit="3" ySplit="2" topLeftCell="D3" activePane="bottomRight" state="frozen"/>
      <selection/>
      <selection pane="topRight"/>
      <selection pane="bottomLeft"/>
      <selection pane="bottomRight" activeCell="O2" sqref="O2"/>
    </sheetView>
  </sheetViews>
  <sheetFormatPr defaultColWidth="9" defaultRowHeight="14.25"/>
  <cols>
    <col min="1" max="1" width="5.125" style="11" customWidth="1"/>
    <col min="2" max="2" width="7.375" style="12" customWidth="1"/>
    <col min="3" max="3" width="11.5" customWidth="1"/>
    <col min="4" max="4" width="12.625" customWidth="1"/>
    <col min="5" max="6" width="12.875" customWidth="1"/>
    <col min="7" max="11" width="10.375"/>
    <col min="12" max="15" width="11.5"/>
    <col min="16" max="16" width="12.625"/>
  </cols>
  <sheetData>
    <row r="1" ht="20.25" spans="1:16">
      <c r="A1" s="13" t="s">
        <v>249</v>
      </c>
      <c r="B1" s="14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</row>
    <row r="2" spans="1:16">
      <c r="A2" s="2" t="s">
        <v>18</v>
      </c>
      <c r="B2" s="3" t="s">
        <v>19</v>
      </c>
      <c r="C2" s="4" t="s">
        <v>250</v>
      </c>
      <c r="D2" s="5" t="s">
        <v>251</v>
      </c>
      <c r="E2" s="4" t="s">
        <v>252</v>
      </c>
      <c r="F2" s="5" t="s">
        <v>253</v>
      </c>
      <c r="G2" s="4" t="s">
        <v>254</v>
      </c>
      <c r="H2" s="5" t="s">
        <v>255</v>
      </c>
      <c r="I2" s="4" t="s">
        <v>256</v>
      </c>
      <c r="J2" s="5" t="s">
        <v>257</v>
      </c>
      <c r="K2" s="4" t="s">
        <v>258</v>
      </c>
      <c r="L2" s="5" t="s">
        <v>259</v>
      </c>
      <c r="M2" s="4" t="s">
        <v>260</v>
      </c>
      <c r="N2" s="5" t="s">
        <v>261</v>
      </c>
      <c r="O2" s="5" t="s">
        <v>262</v>
      </c>
      <c r="P2" s="6" t="s">
        <v>263</v>
      </c>
    </row>
    <row r="3" spans="1:16">
      <c r="A3" s="2">
        <v>1</v>
      </c>
      <c r="B3" s="7" t="s">
        <v>30</v>
      </c>
      <c r="C3" s="15">
        <v>4909.98</v>
      </c>
      <c r="D3" s="15">
        <v>52167.03</v>
      </c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>
        <f>SUM(C3:O3)</f>
        <v>57077.01</v>
      </c>
    </row>
    <row r="4" spans="1:16">
      <c r="A4" s="2">
        <v>2</v>
      </c>
      <c r="B4" s="9" t="s">
        <v>31</v>
      </c>
      <c r="C4" s="15">
        <v>3844.83</v>
      </c>
      <c r="D4" s="15">
        <v>47615.47</v>
      </c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>
        <f t="shared" ref="P4:P35" si="0">SUM(C4:O4)</f>
        <v>51460.3</v>
      </c>
    </row>
    <row r="5" spans="1:16">
      <c r="A5" s="2">
        <v>3</v>
      </c>
      <c r="B5" s="9" t="s">
        <v>32</v>
      </c>
      <c r="C5" s="15">
        <v>4065.68</v>
      </c>
      <c r="D5" s="15">
        <v>41871.08</v>
      </c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>
        <f t="shared" si="0"/>
        <v>45936.76</v>
      </c>
    </row>
    <row r="6" spans="1:16">
      <c r="A6" s="2">
        <v>4</v>
      </c>
      <c r="B6" s="7" t="s">
        <v>33</v>
      </c>
      <c r="C6" s="15">
        <v>3810.28</v>
      </c>
      <c r="D6" s="15">
        <v>42623.86</v>
      </c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>
        <f t="shared" si="0"/>
        <v>46434.14</v>
      </c>
    </row>
    <row r="7" spans="1:16">
      <c r="A7" s="2">
        <v>5</v>
      </c>
      <c r="B7" s="9" t="s">
        <v>34</v>
      </c>
      <c r="C7" s="15">
        <v>2421.89</v>
      </c>
      <c r="D7" s="15">
        <v>34610.9</v>
      </c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>
        <f t="shared" si="0"/>
        <v>37032.79</v>
      </c>
    </row>
    <row r="8" spans="1:16">
      <c r="A8" s="2">
        <v>6</v>
      </c>
      <c r="B8" s="9" t="s">
        <v>35</v>
      </c>
      <c r="C8" s="15">
        <v>1116.08</v>
      </c>
      <c r="D8" s="15">
        <v>33599.35</v>
      </c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>
        <f t="shared" si="0"/>
        <v>34715.43</v>
      </c>
    </row>
    <row r="9" spans="1:16">
      <c r="A9" s="2">
        <v>7</v>
      </c>
      <c r="B9" s="7" t="s">
        <v>36</v>
      </c>
      <c r="C9" s="15">
        <v>1968.72</v>
      </c>
      <c r="D9" s="15">
        <v>34174.07</v>
      </c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>
        <f t="shared" si="0"/>
        <v>36142.79</v>
      </c>
    </row>
    <row r="10" spans="1:16">
      <c r="A10" s="2">
        <v>8</v>
      </c>
      <c r="B10" s="9" t="s">
        <v>37</v>
      </c>
      <c r="C10" s="15">
        <v>39</v>
      </c>
      <c r="D10" s="15">
        <v>20000</v>
      </c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>
        <f t="shared" si="0"/>
        <v>20039</v>
      </c>
    </row>
    <row r="11" spans="1:16">
      <c r="A11" s="2">
        <v>9</v>
      </c>
      <c r="B11" s="9" t="s">
        <v>38</v>
      </c>
      <c r="C11" s="15">
        <v>39</v>
      </c>
      <c r="D11" s="15">
        <v>20000</v>
      </c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>
        <f t="shared" si="0"/>
        <v>20039</v>
      </c>
    </row>
    <row r="12" spans="1:16">
      <c r="A12" s="2">
        <v>10</v>
      </c>
      <c r="B12" s="7" t="s">
        <v>39</v>
      </c>
      <c r="C12" s="15">
        <v>1039</v>
      </c>
      <c r="D12" s="15">
        <v>20000</v>
      </c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>
        <f t="shared" si="0"/>
        <v>21039</v>
      </c>
    </row>
    <row r="13" spans="1:16">
      <c r="A13" s="2">
        <v>11</v>
      </c>
      <c r="B13" s="9" t="s">
        <v>40</v>
      </c>
      <c r="C13" s="15">
        <v>1039</v>
      </c>
      <c r="D13" s="15">
        <v>20000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>
        <f t="shared" si="0"/>
        <v>21039</v>
      </c>
    </row>
    <row r="14" spans="1:16">
      <c r="A14" s="2">
        <v>12</v>
      </c>
      <c r="B14" s="7" t="s">
        <v>41</v>
      </c>
      <c r="C14" s="15">
        <v>1039</v>
      </c>
      <c r="D14" s="15">
        <v>20000</v>
      </c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>
        <f t="shared" si="0"/>
        <v>21039</v>
      </c>
    </row>
    <row r="15" spans="1:16">
      <c r="A15" s="2">
        <v>13</v>
      </c>
      <c r="B15" s="9" t="s">
        <v>42</v>
      </c>
      <c r="C15" s="15">
        <v>139</v>
      </c>
      <c r="D15" s="15">
        <v>20000</v>
      </c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>
        <f t="shared" si="0"/>
        <v>20139</v>
      </c>
    </row>
    <row r="16" spans="1:16">
      <c r="A16" s="2">
        <v>14</v>
      </c>
      <c r="B16" s="9" t="s">
        <v>43</v>
      </c>
      <c r="C16" s="15">
        <v>139</v>
      </c>
      <c r="D16" s="15">
        <v>20000</v>
      </c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>
        <f t="shared" si="0"/>
        <v>20139</v>
      </c>
    </row>
    <row r="17" s="10" customFormat="1" spans="1:16">
      <c r="A17" s="16">
        <v>15</v>
      </c>
      <c r="B17" s="17" t="s">
        <v>44</v>
      </c>
      <c r="C17" s="18">
        <v>1726.08</v>
      </c>
      <c r="D17" s="18">
        <v>70816.08</v>
      </c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>
        <f t="shared" si="0"/>
        <v>72542.16</v>
      </c>
    </row>
    <row r="18" s="10" customFormat="1" spans="1:16">
      <c r="A18" s="16">
        <v>16</v>
      </c>
      <c r="B18" s="19" t="s">
        <v>45</v>
      </c>
      <c r="C18" s="18">
        <v>6057.82</v>
      </c>
      <c r="D18" s="18">
        <v>42934.92</v>
      </c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>
        <f t="shared" si="0"/>
        <v>48992.74</v>
      </c>
    </row>
    <row r="19" s="10" customFormat="1" spans="1:16">
      <c r="A19" s="16">
        <v>17</v>
      </c>
      <c r="B19" s="19" t="s">
        <v>46</v>
      </c>
      <c r="C19" s="18">
        <v>1958.34</v>
      </c>
      <c r="D19" s="18">
        <v>28707.65</v>
      </c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>
        <f t="shared" si="0"/>
        <v>30665.99</v>
      </c>
    </row>
    <row r="20" s="10" customFormat="1" spans="1:16">
      <c r="A20" s="16">
        <v>18</v>
      </c>
      <c r="B20" s="17" t="s">
        <v>47</v>
      </c>
      <c r="C20" s="18">
        <v>77789.48</v>
      </c>
      <c r="D20" s="18">
        <v>25415.38</v>
      </c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>
        <f t="shared" si="0"/>
        <v>103204.86</v>
      </c>
    </row>
    <row r="21" spans="1:16">
      <c r="A21" s="2">
        <v>19</v>
      </c>
      <c r="B21" s="9" t="s">
        <v>48</v>
      </c>
      <c r="C21" s="15">
        <v>1194.25</v>
      </c>
      <c r="D21" s="15">
        <v>26982.17</v>
      </c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>
        <f t="shared" si="0"/>
        <v>28176.42</v>
      </c>
    </row>
    <row r="22" spans="1:16">
      <c r="A22" s="2">
        <v>20</v>
      </c>
      <c r="B22" s="9" t="s">
        <v>49</v>
      </c>
      <c r="C22" s="15">
        <v>836.08</v>
      </c>
      <c r="D22" s="15">
        <v>25326.78</v>
      </c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>
        <f t="shared" si="0"/>
        <v>26162.86</v>
      </c>
    </row>
    <row r="23" spans="1:16">
      <c r="A23" s="2">
        <v>21</v>
      </c>
      <c r="B23" s="7" t="s">
        <v>50</v>
      </c>
      <c r="C23" s="15">
        <v>6356.08</v>
      </c>
      <c r="D23" s="15">
        <v>23474.99</v>
      </c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>
        <f t="shared" si="0"/>
        <v>29831.07</v>
      </c>
    </row>
    <row r="24" spans="1:16">
      <c r="A24" s="2">
        <v>22</v>
      </c>
      <c r="B24" s="9" t="s">
        <v>51</v>
      </c>
      <c r="C24" s="15">
        <v>3293.08</v>
      </c>
      <c r="D24" s="15">
        <v>44114.84</v>
      </c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>
        <f t="shared" si="0"/>
        <v>47407.92</v>
      </c>
    </row>
    <row r="25" spans="1:16">
      <c r="A25" s="2">
        <v>23</v>
      </c>
      <c r="B25" s="7" t="s">
        <v>52</v>
      </c>
      <c r="C25" s="15">
        <v>3381.64</v>
      </c>
      <c r="D25" s="15">
        <v>34256.34</v>
      </c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>
        <f t="shared" si="0"/>
        <v>37637.98</v>
      </c>
    </row>
    <row r="26" spans="1:16">
      <c r="A26" s="2">
        <v>24</v>
      </c>
      <c r="B26" s="9" t="s">
        <v>53</v>
      </c>
      <c r="C26" s="15">
        <v>2530.4</v>
      </c>
      <c r="D26" s="15">
        <v>34503.49</v>
      </c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>
        <f t="shared" si="0"/>
        <v>37033.89</v>
      </c>
    </row>
    <row r="27" spans="1:16">
      <c r="A27" s="2">
        <v>25</v>
      </c>
      <c r="B27" s="9" t="s">
        <v>54</v>
      </c>
      <c r="C27" s="15">
        <v>3068.72</v>
      </c>
      <c r="D27" s="15">
        <v>37938.8</v>
      </c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>
        <f t="shared" si="0"/>
        <v>41007.52</v>
      </c>
    </row>
    <row r="28" spans="1:16">
      <c r="A28" s="2">
        <v>26</v>
      </c>
      <c r="B28" s="7" t="s">
        <v>55</v>
      </c>
      <c r="C28" s="15">
        <v>2228.85</v>
      </c>
      <c r="D28" s="15">
        <v>33087.64</v>
      </c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>
        <f t="shared" si="0"/>
        <v>35316.49</v>
      </c>
    </row>
    <row r="29" spans="1:16">
      <c r="A29" s="2">
        <v>27</v>
      </c>
      <c r="B29" s="9" t="s">
        <v>56</v>
      </c>
      <c r="C29" s="15">
        <v>1801.5</v>
      </c>
      <c r="D29" s="15">
        <v>33678.23</v>
      </c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>
        <f t="shared" si="0"/>
        <v>35479.73</v>
      </c>
    </row>
    <row r="30" spans="1:16">
      <c r="A30" s="2">
        <v>28</v>
      </c>
      <c r="B30" s="9" t="s">
        <v>57</v>
      </c>
      <c r="C30" s="15">
        <v>0</v>
      </c>
      <c r="D30" s="15">
        <v>28201.3</v>
      </c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>
        <f t="shared" si="0"/>
        <v>28201.3</v>
      </c>
    </row>
    <row r="31" spans="1:16">
      <c r="A31" s="2">
        <v>29</v>
      </c>
      <c r="B31" s="7" t="s">
        <v>58</v>
      </c>
      <c r="C31" s="15">
        <v>1888.85</v>
      </c>
      <c r="D31" s="15">
        <v>34483.02</v>
      </c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>
        <f t="shared" si="0"/>
        <v>36371.87</v>
      </c>
    </row>
    <row r="32" spans="1:16">
      <c r="A32" s="2">
        <v>30</v>
      </c>
      <c r="B32" s="9" t="s">
        <v>59</v>
      </c>
      <c r="C32" s="15">
        <v>939</v>
      </c>
      <c r="D32" s="15">
        <v>30635.37</v>
      </c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>
        <f t="shared" si="0"/>
        <v>31574.37</v>
      </c>
    </row>
    <row r="33" spans="1:16">
      <c r="A33" s="2">
        <v>31</v>
      </c>
      <c r="B33" s="9" t="s">
        <v>60</v>
      </c>
      <c r="C33" s="15">
        <v>1098.72</v>
      </c>
      <c r="D33" s="15">
        <v>34425.65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>
        <f t="shared" si="0"/>
        <v>35524.37</v>
      </c>
    </row>
    <row r="34" spans="1:16">
      <c r="A34" s="2">
        <v>32</v>
      </c>
      <c r="B34" s="7" t="s">
        <v>61</v>
      </c>
      <c r="C34" s="15">
        <v>2226.88</v>
      </c>
      <c r="D34" s="15">
        <v>34848.98</v>
      </c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>
        <f t="shared" si="0"/>
        <v>37075.86</v>
      </c>
    </row>
    <row r="35" spans="1:16">
      <c r="A35" s="2">
        <v>33</v>
      </c>
      <c r="B35" s="9" t="s">
        <v>62</v>
      </c>
      <c r="C35" s="15">
        <v>2981.58</v>
      </c>
      <c r="D35" s="15">
        <v>37230.61</v>
      </c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>
        <f t="shared" si="0"/>
        <v>40212.19</v>
      </c>
    </row>
    <row r="36" spans="1:16">
      <c r="A36" s="2">
        <v>34</v>
      </c>
      <c r="B36" s="7" t="s">
        <v>63</v>
      </c>
      <c r="C36" s="15">
        <v>2500.4</v>
      </c>
      <c r="D36" s="15">
        <v>33791.47</v>
      </c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>
        <f t="shared" ref="P36:P67" si="1">SUM(C36:O36)</f>
        <v>36291.87</v>
      </c>
    </row>
    <row r="37" spans="1:16">
      <c r="A37" s="2">
        <v>35</v>
      </c>
      <c r="B37" s="9" t="s">
        <v>64</v>
      </c>
      <c r="C37" s="15">
        <v>2170.4</v>
      </c>
      <c r="D37" s="15">
        <v>34595.34</v>
      </c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>
        <f t="shared" si="1"/>
        <v>36765.74</v>
      </c>
    </row>
    <row r="38" spans="1:16">
      <c r="A38" s="2">
        <v>36</v>
      </c>
      <c r="B38" s="9" t="s">
        <v>65</v>
      </c>
      <c r="C38" s="15">
        <v>629</v>
      </c>
      <c r="D38" s="15">
        <v>20000</v>
      </c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>
        <f t="shared" si="1"/>
        <v>20629</v>
      </c>
    </row>
    <row r="39" spans="1:16">
      <c r="A39" s="2">
        <v>37</v>
      </c>
      <c r="B39" s="7" t="s">
        <v>66</v>
      </c>
      <c r="C39" s="15">
        <v>1560.4</v>
      </c>
      <c r="D39" s="15">
        <v>34813.78</v>
      </c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>
        <f t="shared" si="1"/>
        <v>36374.18</v>
      </c>
    </row>
    <row r="40" spans="1:16">
      <c r="A40" s="2">
        <v>38</v>
      </c>
      <c r="B40" s="9" t="s">
        <v>67</v>
      </c>
      <c r="C40" s="15">
        <v>3039.8</v>
      </c>
      <c r="D40" s="15">
        <v>21635.56</v>
      </c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>
        <f t="shared" si="1"/>
        <v>24675.36</v>
      </c>
    </row>
    <row r="41" spans="1:16">
      <c r="A41" s="2">
        <v>39</v>
      </c>
      <c r="B41" s="9" t="s">
        <v>68</v>
      </c>
      <c r="C41" s="15">
        <v>2882.16</v>
      </c>
      <c r="D41" s="15">
        <v>37041.23</v>
      </c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>
        <f t="shared" si="1"/>
        <v>39923.39</v>
      </c>
    </row>
    <row r="42" spans="1:16">
      <c r="A42" s="2">
        <v>40</v>
      </c>
      <c r="B42" s="7" t="s">
        <v>69</v>
      </c>
      <c r="C42" s="15">
        <v>2180.16</v>
      </c>
      <c r="D42" s="15">
        <v>34217.74</v>
      </c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>
        <f t="shared" si="1"/>
        <v>36397.9</v>
      </c>
    </row>
    <row r="43" spans="1:16">
      <c r="A43" s="2">
        <v>41</v>
      </c>
      <c r="B43" s="9" t="s">
        <v>70</v>
      </c>
      <c r="C43" s="15">
        <v>1580.4</v>
      </c>
      <c r="D43" s="15">
        <v>34561.76</v>
      </c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>
        <f t="shared" si="1"/>
        <v>36142.16</v>
      </c>
    </row>
    <row r="44" spans="1:16">
      <c r="A44" s="2">
        <v>42</v>
      </c>
      <c r="B44" s="9" t="s">
        <v>71</v>
      </c>
      <c r="C44" s="15">
        <v>2595.3</v>
      </c>
      <c r="D44" s="15">
        <v>38304.8</v>
      </c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>
        <f t="shared" si="1"/>
        <v>40900.1</v>
      </c>
    </row>
    <row r="45" spans="1:16">
      <c r="A45" s="2">
        <v>43</v>
      </c>
      <c r="B45" s="7" t="s">
        <v>72</v>
      </c>
      <c r="C45" s="15">
        <v>0</v>
      </c>
      <c r="D45" s="15">
        <v>23256.28</v>
      </c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>
        <f t="shared" si="1"/>
        <v>23256.28</v>
      </c>
    </row>
    <row r="46" spans="1:16">
      <c r="A46" s="2">
        <v>44</v>
      </c>
      <c r="B46" s="9" t="s">
        <v>73</v>
      </c>
      <c r="C46" s="15">
        <v>1048.19</v>
      </c>
      <c r="D46" s="15">
        <v>26910.67</v>
      </c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>
        <f t="shared" si="1"/>
        <v>27958.86</v>
      </c>
    </row>
    <row r="47" spans="1:16">
      <c r="A47" s="2">
        <v>45</v>
      </c>
      <c r="B47" s="7" t="s">
        <v>74</v>
      </c>
      <c r="C47" s="15">
        <v>1558.72</v>
      </c>
      <c r="D47" s="15">
        <v>26918.27</v>
      </c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>
        <f t="shared" si="1"/>
        <v>28476.99</v>
      </c>
    </row>
    <row r="48" spans="1:16">
      <c r="A48" s="2">
        <v>46</v>
      </c>
      <c r="B48" s="9" t="s">
        <v>75</v>
      </c>
      <c r="C48" s="15">
        <v>1857.44</v>
      </c>
      <c r="D48" s="15">
        <v>27069.48</v>
      </c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>
        <f t="shared" si="1"/>
        <v>28926.92</v>
      </c>
    </row>
    <row r="49" spans="1:16">
      <c r="A49" s="2">
        <v>47</v>
      </c>
      <c r="B49" s="9" t="s">
        <v>76</v>
      </c>
      <c r="C49" s="15">
        <v>2525.68</v>
      </c>
      <c r="D49" s="15">
        <v>40939.79</v>
      </c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>
        <f t="shared" si="1"/>
        <v>43465.47</v>
      </c>
    </row>
    <row r="50" spans="1:16">
      <c r="A50" s="2">
        <v>48</v>
      </c>
      <c r="B50" s="7" t="s">
        <v>77</v>
      </c>
      <c r="C50" s="15">
        <v>2405.82</v>
      </c>
      <c r="D50" s="15">
        <v>20000</v>
      </c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>
        <f t="shared" si="1"/>
        <v>22405.82</v>
      </c>
    </row>
    <row r="51" spans="1:16">
      <c r="A51" s="2">
        <v>49</v>
      </c>
      <c r="B51" s="9" t="s">
        <v>78</v>
      </c>
      <c r="C51" s="15">
        <v>3128.4</v>
      </c>
      <c r="D51" s="15">
        <v>20000</v>
      </c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>
        <f t="shared" si="1"/>
        <v>23128.4</v>
      </c>
    </row>
    <row r="52" spans="1:16">
      <c r="A52" s="2">
        <v>50</v>
      </c>
      <c r="B52" s="9" t="s">
        <v>79</v>
      </c>
      <c r="C52" s="15">
        <v>2628.4</v>
      </c>
      <c r="D52" s="15">
        <v>20000</v>
      </c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>
        <f t="shared" si="1"/>
        <v>22628.4</v>
      </c>
    </row>
    <row r="53" spans="1:16">
      <c r="A53" s="2">
        <v>51</v>
      </c>
      <c r="B53" s="7" t="s">
        <v>80</v>
      </c>
      <c r="C53" s="15">
        <v>3045.9</v>
      </c>
      <c r="D53" s="15">
        <v>20000</v>
      </c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>
        <f t="shared" si="1"/>
        <v>23045.9</v>
      </c>
    </row>
    <row r="54" spans="1:16">
      <c r="A54" s="2">
        <v>52</v>
      </c>
      <c r="B54" s="9" t="s">
        <v>81</v>
      </c>
      <c r="C54" s="15">
        <v>3045.9</v>
      </c>
      <c r="D54" s="15">
        <v>20000</v>
      </c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>
        <f t="shared" si="1"/>
        <v>23045.9</v>
      </c>
    </row>
    <row r="55" spans="1:16">
      <c r="A55" s="2">
        <v>53</v>
      </c>
      <c r="B55" s="9" t="s">
        <v>82</v>
      </c>
      <c r="C55" s="15">
        <v>309.56</v>
      </c>
      <c r="D55" s="15">
        <v>20000</v>
      </c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>
        <f t="shared" si="1"/>
        <v>20309.56</v>
      </c>
    </row>
    <row r="56" spans="1:16">
      <c r="A56" s="2">
        <v>54</v>
      </c>
      <c r="B56" s="7" t="s">
        <v>83</v>
      </c>
      <c r="C56" s="15">
        <v>2736.08</v>
      </c>
      <c r="D56" s="15">
        <v>20000</v>
      </c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>
        <f t="shared" si="1"/>
        <v>22736.08</v>
      </c>
    </row>
    <row r="57" spans="1:16">
      <c r="A57" s="2">
        <v>55</v>
      </c>
      <c r="B57" s="9" t="s">
        <v>84</v>
      </c>
      <c r="C57" s="15">
        <v>3226.08</v>
      </c>
      <c r="D57" s="15">
        <v>20000</v>
      </c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>
        <f t="shared" si="1"/>
        <v>23226.08</v>
      </c>
    </row>
    <row r="58" spans="1:16">
      <c r="A58" s="2">
        <v>56</v>
      </c>
      <c r="B58" s="7" t="s">
        <v>85</v>
      </c>
      <c r="C58" s="15">
        <v>2359</v>
      </c>
      <c r="D58" s="15">
        <v>20000</v>
      </c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>
        <f t="shared" si="1"/>
        <v>22359</v>
      </c>
    </row>
    <row r="59" spans="1:16">
      <c r="A59" s="2">
        <v>57</v>
      </c>
      <c r="B59" s="9" t="s">
        <v>86</v>
      </c>
      <c r="C59" s="15">
        <v>1981.08</v>
      </c>
      <c r="D59" s="15">
        <v>20000</v>
      </c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>
        <f t="shared" si="1"/>
        <v>21981.08</v>
      </c>
    </row>
    <row r="60" spans="1:16">
      <c r="A60" s="2">
        <v>58</v>
      </c>
      <c r="B60" s="9" t="s">
        <v>87</v>
      </c>
      <c r="C60" s="15">
        <v>2211.08</v>
      </c>
      <c r="D60" s="15">
        <v>20000</v>
      </c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>
        <f t="shared" si="1"/>
        <v>22211.08</v>
      </c>
    </row>
    <row r="61" spans="1:16">
      <c r="A61" s="2">
        <v>59</v>
      </c>
      <c r="B61" s="7" t="s">
        <v>88</v>
      </c>
      <c r="C61" s="15">
        <v>2946.08</v>
      </c>
      <c r="D61" s="15">
        <v>20000</v>
      </c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>
        <f t="shared" si="1"/>
        <v>22946.08</v>
      </c>
    </row>
    <row r="62" spans="1:16">
      <c r="A62" s="2">
        <v>60</v>
      </c>
      <c r="B62" s="9" t="s">
        <v>89</v>
      </c>
      <c r="C62" s="15">
        <v>3431.08</v>
      </c>
      <c r="D62" s="15">
        <v>20000</v>
      </c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>
        <f t="shared" si="1"/>
        <v>23431.08</v>
      </c>
    </row>
    <row r="63" spans="1:16">
      <c r="A63" s="2">
        <v>61</v>
      </c>
      <c r="B63" s="9" t="s">
        <v>90</v>
      </c>
      <c r="C63" s="15">
        <v>2361.08</v>
      </c>
      <c r="D63" s="15">
        <v>20000</v>
      </c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>
        <f t="shared" si="1"/>
        <v>22361.08</v>
      </c>
    </row>
    <row r="64" spans="1:16">
      <c r="A64" s="2">
        <v>62</v>
      </c>
      <c r="B64" s="7" t="s">
        <v>91</v>
      </c>
      <c r="C64" s="15">
        <v>666.08</v>
      </c>
      <c r="D64" s="15">
        <v>20000</v>
      </c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>
        <f t="shared" si="1"/>
        <v>20666.08</v>
      </c>
    </row>
    <row r="65" spans="1:16">
      <c r="A65" s="2">
        <v>63</v>
      </c>
      <c r="B65" s="9" t="s">
        <v>92</v>
      </c>
      <c r="C65" s="15">
        <v>3979</v>
      </c>
      <c r="D65" s="15">
        <v>20000</v>
      </c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>
        <f t="shared" si="1"/>
        <v>23979</v>
      </c>
    </row>
    <row r="66" spans="1:16">
      <c r="A66" s="2">
        <v>64</v>
      </c>
      <c r="B66" s="9" t="s">
        <v>93</v>
      </c>
      <c r="C66" s="15">
        <v>2246.08</v>
      </c>
      <c r="D66" s="15">
        <v>20000</v>
      </c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>
        <f t="shared" si="1"/>
        <v>22246.08</v>
      </c>
    </row>
    <row r="67" spans="1:16">
      <c r="A67" s="2">
        <v>65</v>
      </c>
      <c r="B67" s="7" t="s">
        <v>94</v>
      </c>
      <c r="C67" s="15">
        <v>2062</v>
      </c>
      <c r="D67" s="15">
        <v>20000</v>
      </c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>
        <f t="shared" si="1"/>
        <v>22062</v>
      </c>
    </row>
    <row r="68" spans="1:16">
      <c r="A68" s="2">
        <v>66</v>
      </c>
      <c r="B68" s="9" t="s">
        <v>95</v>
      </c>
      <c r="C68" s="15">
        <v>3327</v>
      </c>
      <c r="D68" s="15">
        <v>20000</v>
      </c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>
        <f t="shared" ref="P68:P87" si="2">SUM(C68:O68)</f>
        <v>23327</v>
      </c>
    </row>
    <row r="69" spans="1:16">
      <c r="A69" s="2">
        <v>67</v>
      </c>
      <c r="B69" s="7" t="s">
        <v>96</v>
      </c>
      <c r="C69" s="15">
        <v>3007</v>
      </c>
      <c r="D69" s="15">
        <v>20000</v>
      </c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>
        <f t="shared" si="2"/>
        <v>23007</v>
      </c>
    </row>
    <row r="70" spans="1:16">
      <c r="A70" s="2">
        <v>68</v>
      </c>
      <c r="B70" s="9" t="s">
        <v>97</v>
      </c>
      <c r="C70" s="15">
        <v>2732</v>
      </c>
      <c r="D70" s="15">
        <v>20000</v>
      </c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>
        <f t="shared" si="2"/>
        <v>22732</v>
      </c>
    </row>
    <row r="71" spans="1:16">
      <c r="A71" s="2">
        <v>69</v>
      </c>
      <c r="B71" s="9" t="s">
        <v>98</v>
      </c>
      <c r="C71" s="15">
        <v>3771.08</v>
      </c>
      <c r="D71" s="15">
        <v>20000</v>
      </c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>
        <f t="shared" si="2"/>
        <v>23771.08</v>
      </c>
    </row>
    <row r="72" spans="1:16">
      <c r="A72" s="2">
        <v>70</v>
      </c>
      <c r="B72" s="7" t="s">
        <v>99</v>
      </c>
      <c r="C72" s="15">
        <v>3651.08</v>
      </c>
      <c r="D72" s="15">
        <v>20000</v>
      </c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>
        <f t="shared" si="2"/>
        <v>23651.08</v>
      </c>
    </row>
    <row r="73" spans="1:16">
      <c r="A73" s="2">
        <v>71</v>
      </c>
      <c r="B73" s="9" t="s">
        <v>100</v>
      </c>
      <c r="C73" s="15">
        <v>3939</v>
      </c>
      <c r="D73" s="15">
        <v>20000</v>
      </c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>
        <f t="shared" si="2"/>
        <v>23939</v>
      </c>
    </row>
    <row r="74" spans="1:16">
      <c r="A74" s="2">
        <v>72</v>
      </c>
      <c r="B74" s="9" t="s">
        <v>101</v>
      </c>
      <c r="C74" s="15">
        <v>2909.41</v>
      </c>
      <c r="D74" s="15">
        <v>20000</v>
      </c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>
        <f t="shared" si="2"/>
        <v>22909.41</v>
      </c>
    </row>
    <row r="75" spans="1:16">
      <c r="A75" s="2">
        <v>73</v>
      </c>
      <c r="B75" s="7" t="s">
        <v>102</v>
      </c>
      <c r="C75" s="15">
        <v>2662</v>
      </c>
      <c r="D75" s="15">
        <v>20000</v>
      </c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>
        <f t="shared" si="2"/>
        <v>22662</v>
      </c>
    </row>
    <row r="76" spans="1:16">
      <c r="A76" s="2">
        <v>74</v>
      </c>
      <c r="B76" s="9" t="s">
        <v>103</v>
      </c>
      <c r="C76" s="15">
        <v>2847</v>
      </c>
      <c r="D76" s="15">
        <v>20000</v>
      </c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>
        <f t="shared" si="2"/>
        <v>22847</v>
      </c>
    </row>
    <row r="77" spans="1:16">
      <c r="A77" s="2">
        <v>75</v>
      </c>
      <c r="B77" s="9" t="s">
        <v>104</v>
      </c>
      <c r="C77" s="15">
        <v>2454</v>
      </c>
      <c r="D77" s="15">
        <v>20000</v>
      </c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>
        <f t="shared" si="2"/>
        <v>22454</v>
      </c>
    </row>
    <row r="78" spans="1:16">
      <c r="A78" s="2">
        <v>76</v>
      </c>
      <c r="B78" s="7" t="s">
        <v>105</v>
      </c>
      <c r="C78" s="15">
        <v>3199</v>
      </c>
      <c r="D78" s="15">
        <v>20000</v>
      </c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>
        <f t="shared" si="2"/>
        <v>23199</v>
      </c>
    </row>
    <row r="79" spans="1:16">
      <c r="A79" s="2">
        <v>77</v>
      </c>
      <c r="B79" s="9" t="s">
        <v>106</v>
      </c>
      <c r="C79" s="15">
        <v>3469</v>
      </c>
      <c r="D79" s="15">
        <v>20000</v>
      </c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>
        <f t="shared" si="2"/>
        <v>23469</v>
      </c>
    </row>
    <row r="80" spans="1:16">
      <c r="A80" s="2">
        <v>78</v>
      </c>
      <c r="B80" s="7" t="s">
        <v>107</v>
      </c>
      <c r="C80" s="15">
        <v>2417</v>
      </c>
      <c r="D80" s="15">
        <v>20000</v>
      </c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>
        <f t="shared" si="2"/>
        <v>22417</v>
      </c>
    </row>
    <row r="81" spans="1:16">
      <c r="A81" s="2">
        <v>79</v>
      </c>
      <c r="B81" s="9" t="s">
        <v>108</v>
      </c>
      <c r="C81" s="15">
        <v>3314</v>
      </c>
      <c r="D81" s="15">
        <v>20000</v>
      </c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>
        <f t="shared" si="2"/>
        <v>23314</v>
      </c>
    </row>
    <row r="82" spans="1:16">
      <c r="A82" s="2">
        <v>80</v>
      </c>
      <c r="B82" s="9" t="s">
        <v>109</v>
      </c>
      <c r="C82" s="15">
        <v>2617</v>
      </c>
      <c r="D82" s="15">
        <v>20000</v>
      </c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>
        <f t="shared" si="2"/>
        <v>22617</v>
      </c>
    </row>
    <row r="83" spans="1:16">
      <c r="A83" s="2">
        <v>81</v>
      </c>
      <c r="B83" s="7" t="s">
        <v>110</v>
      </c>
      <c r="C83" s="15">
        <v>4739</v>
      </c>
      <c r="D83" s="15">
        <v>20000</v>
      </c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>
        <f t="shared" si="2"/>
        <v>24739</v>
      </c>
    </row>
    <row r="84" spans="1:16">
      <c r="A84" s="2">
        <v>82</v>
      </c>
      <c r="B84" s="9" t="s">
        <v>111</v>
      </c>
      <c r="C84" s="15">
        <v>0</v>
      </c>
      <c r="D84" s="15">
        <v>20000</v>
      </c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>
        <f t="shared" si="2"/>
        <v>20000</v>
      </c>
    </row>
    <row r="85" spans="1:16">
      <c r="A85" s="2">
        <v>83</v>
      </c>
      <c r="B85" s="9" t="s">
        <v>112</v>
      </c>
      <c r="C85" s="15">
        <v>0</v>
      </c>
      <c r="D85" s="15">
        <v>20000</v>
      </c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>
        <f t="shared" si="2"/>
        <v>20000</v>
      </c>
    </row>
    <row r="86" spans="1:16">
      <c r="A86" s="2">
        <v>84</v>
      </c>
      <c r="B86" s="7" t="s">
        <v>113</v>
      </c>
      <c r="C86" s="15">
        <v>3572</v>
      </c>
      <c r="D86" s="15">
        <v>20000</v>
      </c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>
        <f t="shared" si="2"/>
        <v>23572</v>
      </c>
    </row>
    <row r="87" spans="1:16">
      <c r="A87" s="2">
        <v>85</v>
      </c>
      <c r="B87" s="9" t="s">
        <v>114</v>
      </c>
      <c r="C87" s="15">
        <v>0</v>
      </c>
      <c r="D87" s="15">
        <v>5000.12</v>
      </c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>
        <f t="shared" si="2"/>
        <v>5000.12</v>
      </c>
    </row>
    <row r="88" spans="1:16">
      <c r="A88" s="2">
        <v>86</v>
      </c>
      <c r="B88" s="9" t="s">
        <v>115</v>
      </c>
      <c r="C88" s="15">
        <v>1</v>
      </c>
      <c r="D88" s="15">
        <v>5002.12</v>
      </c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>
        <f t="shared" ref="P88:P119" si="3">SUM(C88:O88)</f>
        <v>5003.12</v>
      </c>
    </row>
    <row r="89" spans="1:16">
      <c r="A89" s="2">
        <v>87</v>
      </c>
      <c r="B89" s="7" t="s">
        <v>116</v>
      </c>
      <c r="C89" s="15">
        <v>2</v>
      </c>
      <c r="D89" s="15">
        <v>5004.12</v>
      </c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>
        <f t="shared" si="3"/>
        <v>5006.12</v>
      </c>
    </row>
    <row r="90" spans="1:16">
      <c r="A90" s="2">
        <v>88</v>
      </c>
      <c r="B90" s="9" t="s">
        <v>117</v>
      </c>
      <c r="C90" s="15">
        <v>3</v>
      </c>
      <c r="D90" s="15">
        <v>5006.12</v>
      </c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>
        <f t="shared" si="3"/>
        <v>5009.12</v>
      </c>
    </row>
    <row r="91" spans="1:16">
      <c r="A91" s="2">
        <v>89</v>
      </c>
      <c r="B91" s="7" t="s">
        <v>118</v>
      </c>
      <c r="C91" s="15">
        <v>4</v>
      </c>
      <c r="D91" s="15">
        <v>5008.12</v>
      </c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>
        <f t="shared" si="3"/>
        <v>5012.12</v>
      </c>
    </row>
    <row r="92" spans="1:16">
      <c r="A92" s="2">
        <v>90</v>
      </c>
      <c r="B92" s="9" t="s">
        <v>119</v>
      </c>
      <c r="C92" s="15">
        <v>5</v>
      </c>
      <c r="D92" s="15">
        <v>5010.12</v>
      </c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>
        <f t="shared" si="3"/>
        <v>5015.12</v>
      </c>
    </row>
    <row r="93" spans="1:16">
      <c r="A93" s="2">
        <v>91</v>
      </c>
      <c r="B93" s="9" t="s">
        <v>120</v>
      </c>
      <c r="C93" s="15">
        <v>6</v>
      </c>
      <c r="D93" s="15">
        <v>5012.12</v>
      </c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>
        <f t="shared" si="3"/>
        <v>5018.12</v>
      </c>
    </row>
    <row r="94" spans="1:16">
      <c r="A94" s="2">
        <v>92</v>
      </c>
      <c r="B94" s="7" t="s">
        <v>121</v>
      </c>
      <c r="C94" s="15">
        <v>7</v>
      </c>
      <c r="D94" s="15">
        <v>5014.12</v>
      </c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>
        <f t="shared" si="3"/>
        <v>5021.12</v>
      </c>
    </row>
    <row r="95" spans="1:16">
      <c r="A95" s="2">
        <v>93</v>
      </c>
      <c r="B95" s="9" t="s">
        <v>122</v>
      </c>
      <c r="C95" s="15">
        <v>8</v>
      </c>
      <c r="D95" s="15">
        <v>5016.12</v>
      </c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>
        <f t="shared" si="3"/>
        <v>5024.12</v>
      </c>
    </row>
    <row r="96" spans="1:16">
      <c r="A96" s="2">
        <v>94</v>
      </c>
      <c r="B96" s="9" t="s">
        <v>123</v>
      </c>
      <c r="C96" s="15">
        <v>9</v>
      </c>
      <c r="D96" s="15">
        <v>5018.12</v>
      </c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>
        <f t="shared" si="3"/>
        <v>5027.12</v>
      </c>
    </row>
    <row r="97" spans="1:16">
      <c r="A97" s="2">
        <v>95</v>
      </c>
      <c r="B97" s="7" t="s">
        <v>124</v>
      </c>
      <c r="C97" s="15">
        <v>10</v>
      </c>
      <c r="D97" s="15">
        <v>5020.12</v>
      </c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>
        <f t="shared" si="3"/>
        <v>5030.12</v>
      </c>
    </row>
    <row r="98" spans="1:16">
      <c r="A98" s="2">
        <v>96</v>
      </c>
      <c r="B98" s="9" t="s">
        <v>125</v>
      </c>
      <c r="C98" s="15">
        <v>11</v>
      </c>
      <c r="D98" s="15">
        <v>5022.12</v>
      </c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>
        <f t="shared" si="3"/>
        <v>5033.12</v>
      </c>
    </row>
    <row r="99" spans="1:16">
      <c r="A99" s="2">
        <v>97</v>
      </c>
      <c r="B99" s="9" t="s">
        <v>126</v>
      </c>
      <c r="C99" s="15">
        <v>12</v>
      </c>
      <c r="D99" s="15">
        <v>5024.12</v>
      </c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>
        <f t="shared" si="3"/>
        <v>5036.12</v>
      </c>
    </row>
    <row r="100" spans="1:16">
      <c r="A100" s="2">
        <v>98</v>
      </c>
      <c r="B100" s="7" t="s">
        <v>127</v>
      </c>
      <c r="C100" s="15">
        <v>13</v>
      </c>
      <c r="D100" s="15">
        <v>5026.12</v>
      </c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>
        <f t="shared" si="3"/>
        <v>5039.12</v>
      </c>
    </row>
    <row r="101" spans="1:16">
      <c r="A101" s="2">
        <v>99</v>
      </c>
      <c r="B101" s="9" t="s">
        <v>128</v>
      </c>
      <c r="C101" s="15">
        <v>14</v>
      </c>
      <c r="D101" s="15">
        <v>5028.12</v>
      </c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>
        <f t="shared" si="3"/>
        <v>5042.12</v>
      </c>
    </row>
    <row r="102" spans="1:16">
      <c r="A102" s="2">
        <v>100</v>
      </c>
      <c r="B102" s="7" t="s">
        <v>129</v>
      </c>
      <c r="C102" s="15">
        <v>15</v>
      </c>
      <c r="D102" s="15">
        <v>5030.12</v>
      </c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>
        <f t="shared" si="3"/>
        <v>5045.12</v>
      </c>
    </row>
    <row r="103" spans="1:16">
      <c r="A103" s="2">
        <v>101</v>
      </c>
      <c r="B103" s="9" t="s">
        <v>130</v>
      </c>
      <c r="C103" s="15">
        <v>16</v>
      </c>
      <c r="D103" s="15">
        <v>5032.12</v>
      </c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>
        <f t="shared" si="3"/>
        <v>5048.12</v>
      </c>
    </row>
    <row r="104" spans="1:16">
      <c r="A104" s="2">
        <v>102</v>
      </c>
      <c r="B104" s="9" t="s">
        <v>131</v>
      </c>
      <c r="C104" s="15">
        <v>17</v>
      </c>
      <c r="D104" s="15">
        <v>5034.12</v>
      </c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>
        <f t="shared" si="3"/>
        <v>5051.12</v>
      </c>
    </row>
    <row r="105" spans="1:16">
      <c r="A105" s="2">
        <v>103</v>
      </c>
      <c r="B105" s="7" t="s">
        <v>132</v>
      </c>
      <c r="C105" s="15">
        <v>18</v>
      </c>
      <c r="D105" s="15">
        <v>5036.12</v>
      </c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>
        <f t="shared" si="3"/>
        <v>5054.12</v>
      </c>
    </row>
    <row r="106" spans="1:16">
      <c r="A106" s="2">
        <v>104</v>
      </c>
      <c r="B106" s="9" t="s">
        <v>133</v>
      </c>
      <c r="C106" s="15">
        <v>19</v>
      </c>
      <c r="D106" s="15">
        <v>5038.12</v>
      </c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>
        <f t="shared" si="3"/>
        <v>5057.12</v>
      </c>
    </row>
    <row r="107" spans="1:16">
      <c r="A107" s="2">
        <v>105</v>
      </c>
      <c r="B107" s="9" t="s">
        <v>134</v>
      </c>
      <c r="C107" s="15">
        <v>20</v>
      </c>
      <c r="D107" s="15">
        <v>5040.12</v>
      </c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>
        <f t="shared" si="3"/>
        <v>5060.12</v>
      </c>
    </row>
    <row r="108" spans="1:16">
      <c r="A108" s="2">
        <v>106</v>
      </c>
      <c r="B108" s="7" t="s">
        <v>135</v>
      </c>
      <c r="C108" s="15">
        <v>21</v>
      </c>
      <c r="D108" s="15">
        <v>5042.12</v>
      </c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>
        <f t="shared" si="3"/>
        <v>5063.12</v>
      </c>
    </row>
    <row r="109" spans="1:16">
      <c r="A109" s="2">
        <v>107</v>
      </c>
      <c r="B109" s="9" t="s">
        <v>136</v>
      </c>
      <c r="C109" s="15">
        <v>22</v>
      </c>
      <c r="D109" s="15">
        <v>5044.12</v>
      </c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>
        <f t="shared" si="3"/>
        <v>5066.12</v>
      </c>
    </row>
    <row r="110" spans="1:16">
      <c r="A110" s="2">
        <v>108</v>
      </c>
      <c r="B110" s="9" t="s">
        <v>137</v>
      </c>
      <c r="C110" s="15">
        <v>23</v>
      </c>
      <c r="D110" s="15">
        <v>5046.12</v>
      </c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>
        <f t="shared" si="3"/>
        <v>5069.12</v>
      </c>
    </row>
    <row r="111" spans="1:16">
      <c r="A111" s="2">
        <v>109</v>
      </c>
      <c r="B111" s="7" t="s">
        <v>138</v>
      </c>
      <c r="C111" s="15">
        <v>24</v>
      </c>
      <c r="D111" s="15">
        <v>5048.12</v>
      </c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>
        <f t="shared" si="3"/>
        <v>5072.12</v>
      </c>
    </row>
    <row r="112" spans="1:16">
      <c r="A112" s="2">
        <v>110</v>
      </c>
      <c r="B112" s="9" t="s">
        <v>139</v>
      </c>
      <c r="C112" s="15">
        <v>25</v>
      </c>
      <c r="D112" s="15">
        <v>5050.12</v>
      </c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>
        <f t="shared" si="3"/>
        <v>5075.12</v>
      </c>
    </row>
    <row r="113" spans="1:16">
      <c r="A113" s="2">
        <v>111</v>
      </c>
      <c r="B113" s="7" t="s">
        <v>140</v>
      </c>
      <c r="C113" s="15">
        <v>26</v>
      </c>
      <c r="D113" s="15">
        <v>5052.12</v>
      </c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>
        <f t="shared" si="3"/>
        <v>5078.12</v>
      </c>
    </row>
    <row r="114" spans="1:16">
      <c r="A114" s="2">
        <v>112</v>
      </c>
      <c r="B114" s="9" t="s">
        <v>141</v>
      </c>
      <c r="C114" s="15">
        <v>27</v>
      </c>
      <c r="D114" s="15">
        <v>5054.12</v>
      </c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>
        <f t="shared" si="3"/>
        <v>5081.12</v>
      </c>
    </row>
    <row r="115" spans="1:16">
      <c r="A115" s="2">
        <v>113</v>
      </c>
      <c r="B115" s="9" t="s">
        <v>142</v>
      </c>
      <c r="C115" s="15">
        <v>28</v>
      </c>
      <c r="D115" s="15">
        <v>5056.12</v>
      </c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>
        <f t="shared" si="3"/>
        <v>5084.12</v>
      </c>
    </row>
    <row r="116" spans="1:16">
      <c r="A116" s="2">
        <v>114</v>
      </c>
      <c r="B116" s="7" t="s">
        <v>143</v>
      </c>
      <c r="C116" s="15">
        <v>29</v>
      </c>
      <c r="D116" s="15">
        <v>5058.12</v>
      </c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>
        <f t="shared" si="3"/>
        <v>5087.12</v>
      </c>
    </row>
    <row r="117" spans="1:16">
      <c r="A117" s="2">
        <v>115</v>
      </c>
      <c r="B117" s="9" t="s">
        <v>144</v>
      </c>
      <c r="C117" s="15">
        <v>30</v>
      </c>
      <c r="D117" s="15">
        <v>5060.12</v>
      </c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>
        <f t="shared" si="3"/>
        <v>5090.12</v>
      </c>
    </row>
    <row r="118" spans="1:16">
      <c r="A118" s="2">
        <v>116</v>
      </c>
      <c r="B118" s="9" t="s">
        <v>145</v>
      </c>
      <c r="C118" s="15">
        <v>31</v>
      </c>
      <c r="D118" s="15">
        <v>5062.12</v>
      </c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>
        <f t="shared" si="3"/>
        <v>5093.12</v>
      </c>
    </row>
    <row r="119" spans="1:16">
      <c r="A119" s="2">
        <v>117</v>
      </c>
      <c r="B119" s="7" t="s">
        <v>146</v>
      </c>
      <c r="C119" s="15">
        <v>32</v>
      </c>
      <c r="D119" s="15">
        <v>5064.12</v>
      </c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>
        <f t="shared" si="3"/>
        <v>5096.12</v>
      </c>
    </row>
    <row r="120" spans="1:16">
      <c r="A120" s="2">
        <v>118</v>
      </c>
      <c r="B120" s="9" t="s">
        <v>147</v>
      </c>
      <c r="C120" s="15">
        <v>33</v>
      </c>
      <c r="D120" s="15">
        <v>5066.12</v>
      </c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>
        <f t="shared" ref="P120:P151" si="4">SUM(C120:O120)</f>
        <v>5099.12</v>
      </c>
    </row>
    <row r="121" spans="1:16">
      <c r="A121" s="2">
        <v>119</v>
      </c>
      <c r="B121" s="9" t="s">
        <v>148</v>
      </c>
      <c r="C121" s="15">
        <v>34</v>
      </c>
      <c r="D121" s="15">
        <v>5068.12</v>
      </c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>
        <f t="shared" si="4"/>
        <v>5102.12</v>
      </c>
    </row>
    <row r="122" spans="1:16">
      <c r="A122" s="2">
        <v>120</v>
      </c>
      <c r="B122" s="7" t="s">
        <v>149</v>
      </c>
      <c r="C122" s="15">
        <v>35</v>
      </c>
      <c r="D122" s="15">
        <v>5070.12</v>
      </c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>
        <f t="shared" si="4"/>
        <v>5105.12</v>
      </c>
    </row>
    <row r="123" spans="1:16">
      <c r="A123" s="2">
        <v>121</v>
      </c>
      <c r="B123" s="9" t="s">
        <v>150</v>
      </c>
      <c r="C123" s="15">
        <v>36</v>
      </c>
      <c r="D123" s="15">
        <v>5072.12</v>
      </c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>
        <f t="shared" si="4"/>
        <v>5108.12</v>
      </c>
    </row>
    <row r="124" spans="1:16">
      <c r="A124" s="2">
        <v>122</v>
      </c>
      <c r="B124" s="7" t="s">
        <v>151</v>
      </c>
      <c r="C124" s="15">
        <v>37</v>
      </c>
      <c r="D124" s="15">
        <v>5074.12</v>
      </c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>
        <f t="shared" si="4"/>
        <v>5111.12</v>
      </c>
    </row>
    <row r="125" spans="1:16">
      <c r="A125" s="2">
        <v>123</v>
      </c>
      <c r="B125" s="9" t="s">
        <v>152</v>
      </c>
      <c r="C125" s="15">
        <v>38</v>
      </c>
      <c r="D125" s="15">
        <v>5076.12</v>
      </c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>
        <f t="shared" si="4"/>
        <v>5114.12</v>
      </c>
    </row>
    <row r="126" spans="1:16">
      <c r="A126" s="2">
        <v>124</v>
      </c>
      <c r="B126" s="9" t="s">
        <v>153</v>
      </c>
      <c r="C126" s="15">
        <v>39</v>
      </c>
      <c r="D126" s="15">
        <v>5078.12</v>
      </c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>
        <f t="shared" si="4"/>
        <v>5117.12</v>
      </c>
    </row>
    <row r="127" spans="1:16">
      <c r="A127" s="2">
        <v>125</v>
      </c>
      <c r="B127" s="7" t="s">
        <v>154</v>
      </c>
      <c r="C127" s="15">
        <v>40</v>
      </c>
      <c r="D127" s="15">
        <v>5080.12</v>
      </c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>
        <f t="shared" si="4"/>
        <v>5120.12</v>
      </c>
    </row>
    <row r="128" spans="1:16">
      <c r="A128" s="2">
        <v>126</v>
      </c>
      <c r="B128" s="9" t="s">
        <v>155</v>
      </c>
      <c r="C128" s="15">
        <v>41</v>
      </c>
      <c r="D128" s="15">
        <v>5082.12</v>
      </c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>
        <f t="shared" si="4"/>
        <v>5123.12</v>
      </c>
    </row>
    <row r="129" spans="1:16">
      <c r="A129" s="2">
        <v>127</v>
      </c>
      <c r="B129" s="9" t="s">
        <v>156</v>
      </c>
      <c r="C129" s="15">
        <v>42</v>
      </c>
      <c r="D129" s="15">
        <v>5084.12</v>
      </c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>
        <f t="shared" si="4"/>
        <v>5126.12</v>
      </c>
    </row>
    <row r="130" spans="1:16">
      <c r="A130" s="2">
        <v>128</v>
      </c>
      <c r="B130" s="7" t="s">
        <v>157</v>
      </c>
      <c r="C130" s="15">
        <v>43</v>
      </c>
      <c r="D130" s="15">
        <v>5086.12</v>
      </c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>
        <f t="shared" si="4"/>
        <v>5129.12</v>
      </c>
    </row>
    <row r="131" spans="1:16">
      <c r="A131" s="2">
        <v>129</v>
      </c>
      <c r="B131" s="9" t="s">
        <v>158</v>
      </c>
      <c r="C131" s="15">
        <v>44</v>
      </c>
      <c r="D131" s="15">
        <v>5088.12</v>
      </c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>
        <f t="shared" si="4"/>
        <v>5132.12</v>
      </c>
    </row>
    <row r="132" spans="1:16">
      <c r="A132" s="2">
        <v>130</v>
      </c>
      <c r="B132" s="9" t="s">
        <v>159</v>
      </c>
      <c r="C132" s="15">
        <v>45</v>
      </c>
      <c r="D132" s="15">
        <v>5090.12</v>
      </c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>
        <f t="shared" si="4"/>
        <v>5135.12</v>
      </c>
    </row>
    <row r="133" spans="1:16">
      <c r="A133" s="2">
        <v>131</v>
      </c>
      <c r="B133" s="7" t="s">
        <v>160</v>
      </c>
      <c r="C133" s="15">
        <v>46</v>
      </c>
      <c r="D133" s="15">
        <v>5092.12</v>
      </c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>
        <f t="shared" si="4"/>
        <v>5138.12</v>
      </c>
    </row>
    <row r="134" spans="1:16">
      <c r="A134" s="2">
        <v>132</v>
      </c>
      <c r="B134" s="9" t="s">
        <v>161</v>
      </c>
      <c r="C134" s="15">
        <v>47</v>
      </c>
      <c r="D134" s="15">
        <v>5094.12</v>
      </c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>
        <f t="shared" si="4"/>
        <v>5141.12</v>
      </c>
    </row>
    <row r="135" spans="1:16">
      <c r="A135" s="2">
        <v>133</v>
      </c>
      <c r="B135" s="7" t="s">
        <v>162</v>
      </c>
      <c r="C135" s="15">
        <v>48</v>
      </c>
      <c r="D135" s="15">
        <v>5096.12</v>
      </c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>
        <f t="shared" si="4"/>
        <v>5144.12</v>
      </c>
    </row>
    <row r="136" spans="1:16">
      <c r="A136" s="2">
        <v>134</v>
      </c>
      <c r="B136" s="9" t="s">
        <v>163</v>
      </c>
      <c r="C136" s="15">
        <v>49</v>
      </c>
      <c r="D136" s="15">
        <v>5098.12</v>
      </c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>
        <f t="shared" si="4"/>
        <v>5147.12</v>
      </c>
    </row>
    <row r="137" spans="1:16">
      <c r="A137" s="2">
        <v>135</v>
      </c>
      <c r="B137" s="7" t="s">
        <v>164</v>
      </c>
      <c r="C137" s="15">
        <v>50</v>
      </c>
      <c r="D137" s="15">
        <v>5100.12</v>
      </c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>
        <f t="shared" si="4"/>
        <v>5150.12</v>
      </c>
    </row>
    <row r="138" spans="1:16">
      <c r="A138" s="2">
        <v>136</v>
      </c>
      <c r="B138" s="9" t="s">
        <v>165</v>
      </c>
      <c r="C138" s="15">
        <v>51</v>
      </c>
      <c r="D138" s="15">
        <v>5102.12</v>
      </c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>
        <f t="shared" si="4"/>
        <v>5153.12</v>
      </c>
    </row>
    <row r="139" spans="1:16">
      <c r="A139" s="2">
        <v>137</v>
      </c>
      <c r="B139" s="9" t="s">
        <v>166</v>
      </c>
      <c r="C139" s="15">
        <v>52</v>
      </c>
      <c r="D139" s="15">
        <v>5104.12</v>
      </c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>
        <f t="shared" si="4"/>
        <v>5156.12</v>
      </c>
    </row>
    <row r="140" spans="1:16">
      <c r="A140" s="2">
        <v>138</v>
      </c>
      <c r="B140" s="7" t="s">
        <v>167</v>
      </c>
      <c r="C140" s="15">
        <v>53</v>
      </c>
      <c r="D140" s="15">
        <v>5106.12</v>
      </c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>
        <f t="shared" si="4"/>
        <v>5159.12</v>
      </c>
    </row>
    <row r="141" spans="1:16">
      <c r="A141" s="2">
        <v>139</v>
      </c>
      <c r="B141" s="9" t="s">
        <v>168</v>
      </c>
      <c r="C141" s="15">
        <v>54</v>
      </c>
      <c r="D141" s="15">
        <v>5108.12</v>
      </c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>
        <f t="shared" si="4"/>
        <v>5162.12</v>
      </c>
    </row>
    <row r="142" spans="1:16">
      <c r="A142" s="2">
        <v>140</v>
      </c>
      <c r="B142" s="7" t="s">
        <v>169</v>
      </c>
      <c r="C142" s="15">
        <v>55</v>
      </c>
      <c r="D142" s="15">
        <v>5110.12</v>
      </c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>
        <f t="shared" si="4"/>
        <v>5165.12</v>
      </c>
    </row>
    <row r="143" spans="1:16">
      <c r="A143" s="2">
        <v>141</v>
      </c>
      <c r="B143" s="9" t="s">
        <v>170</v>
      </c>
      <c r="C143" s="15">
        <v>56</v>
      </c>
      <c r="D143" s="15">
        <v>5112.12</v>
      </c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>
        <f t="shared" si="4"/>
        <v>5168.12</v>
      </c>
    </row>
    <row r="144" spans="1:16">
      <c r="A144" s="2">
        <v>142</v>
      </c>
      <c r="B144" s="7" t="s">
        <v>171</v>
      </c>
      <c r="C144" s="15">
        <v>57</v>
      </c>
      <c r="D144" s="15">
        <v>5114.12</v>
      </c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>
        <f t="shared" si="4"/>
        <v>5171.12</v>
      </c>
    </row>
    <row r="145" spans="1:16">
      <c r="A145" s="2">
        <v>143</v>
      </c>
      <c r="B145" s="9" t="s">
        <v>172</v>
      </c>
      <c r="C145" s="15">
        <v>58</v>
      </c>
      <c r="D145" s="15">
        <v>5116.12</v>
      </c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>
        <f t="shared" si="4"/>
        <v>5174.12</v>
      </c>
    </row>
    <row r="146" spans="1:16">
      <c r="A146" s="2">
        <v>144</v>
      </c>
      <c r="B146" s="9" t="s">
        <v>173</v>
      </c>
      <c r="C146" s="15">
        <v>59</v>
      </c>
      <c r="D146" s="15">
        <v>5118.12</v>
      </c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>
        <f t="shared" si="4"/>
        <v>5177.12</v>
      </c>
    </row>
    <row r="147" spans="1:16">
      <c r="A147" s="2">
        <v>145</v>
      </c>
      <c r="B147" s="7" t="s">
        <v>174</v>
      </c>
      <c r="C147" s="15">
        <v>60</v>
      </c>
      <c r="D147" s="15">
        <v>5120.12</v>
      </c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>
        <f t="shared" si="4"/>
        <v>5180.12</v>
      </c>
    </row>
    <row r="148" spans="1:16">
      <c r="A148" s="2">
        <v>146</v>
      </c>
      <c r="B148" s="9" t="s">
        <v>175</v>
      </c>
      <c r="C148" s="15">
        <v>61</v>
      </c>
      <c r="D148" s="15">
        <v>5122.12</v>
      </c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>
        <f t="shared" si="4"/>
        <v>5183.12</v>
      </c>
    </row>
    <row r="149" spans="1:16">
      <c r="A149" s="2">
        <v>147</v>
      </c>
      <c r="B149" s="7" t="s">
        <v>176</v>
      </c>
      <c r="C149" s="15">
        <v>62</v>
      </c>
      <c r="D149" s="15">
        <v>5124.12</v>
      </c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>
        <f t="shared" si="4"/>
        <v>5186.12</v>
      </c>
    </row>
    <row r="150" spans="1:16">
      <c r="A150" s="2">
        <v>148</v>
      </c>
      <c r="B150" s="9" t="s">
        <v>177</v>
      </c>
      <c r="C150" s="15">
        <v>63</v>
      </c>
      <c r="D150" s="15">
        <v>5126.12</v>
      </c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>
        <f t="shared" si="4"/>
        <v>5189.12</v>
      </c>
    </row>
    <row r="151" spans="1:16">
      <c r="A151" s="2">
        <v>149</v>
      </c>
      <c r="B151" s="7" t="s">
        <v>178</v>
      </c>
      <c r="C151" s="15">
        <v>64</v>
      </c>
      <c r="D151" s="15">
        <v>5128.12</v>
      </c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>
        <f t="shared" si="4"/>
        <v>5192.12</v>
      </c>
    </row>
    <row r="152" spans="1:16">
      <c r="A152" s="2">
        <v>150</v>
      </c>
      <c r="B152" s="9" t="s">
        <v>179</v>
      </c>
      <c r="C152" s="15">
        <v>65</v>
      </c>
      <c r="D152" s="15">
        <v>5130.12</v>
      </c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>
        <f t="shared" ref="P152:P183" si="5">SUM(C152:O152)</f>
        <v>5195.12</v>
      </c>
    </row>
    <row r="153" spans="1:16">
      <c r="A153" s="2">
        <v>151</v>
      </c>
      <c r="B153" s="9" t="s">
        <v>180</v>
      </c>
      <c r="C153" s="15">
        <v>66</v>
      </c>
      <c r="D153" s="15">
        <v>5132.12</v>
      </c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>
        <f t="shared" si="5"/>
        <v>5198.12</v>
      </c>
    </row>
    <row r="154" spans="1:16">
      <c r="A154" s="2">
        <v>152</v>
      </c>
      <c r="B154" s="7" t="s">
        <v>181</v>
      </c>
      <c r="C154" s="15">
        <v>67</v>
      </c>
      <c r="D154" s="15">
        <v>5134.12</v>
      </c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>
        <f t="shared" si="5"/>
        <v>5201.12</v>
      </c>
    </row>
    <row r="155" spans="1:16">
      <c r="A155" s="2">
        <v>153</v>
      </c>
      <c r="B155" s="9" t="s">
        <v>182</v>
      </c>
      <c r="C155" s="15">
        <v>68</v>
      </c>
      <c r="D155" s="15">
        <v>5136.12</v>
      </c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>
        <f t="shared" si="5"/>
        <v>5204.12</v>
      </c>
    </row>
    <row r="156" spans="1:16">
      <c r="A156" s="2">
        <v>154</v>
      </c>
      <c r="B156" s="7" t="s">
        <v>183</v>
      </c>
      <c r="C156" s="15">
        <v>69</v>
      </c>
      <c r="D156" s="15">
        <v>5138.12</v>
      </c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>
        <f t="shared" si="5"/>
        <v>5207.12</v>
      </c>
    </row>
    <row r="157" spans="1:16">
      <c r="A157" s="2">
        <v>155</v>
      </c>
      <c r="B157" s="9" t="s">
        <v>184</v>
      </c>
      <c r="C157" s="15">
        <v>70</v>
      </c>
      <c r="D157" s="15">
        <v>5140.12</v>
      </c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>
        <f t="shared" si="5"/>
        <v>5210.12</v>
      </c>
    </row>
    <row r="158" spans="1:16">
      <c r="A158" s="2">
        <v>156</v>
      </c>
      <c r="B158" s="7" t="s">
        <v>185</v>
      </c>
      <c r="C158" s="15">
        <v>71</v>
      </c>
      <c r="D158" s="15">
        <v>5142.12</v>
      </c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>
        <f t="shared" si="5"/>
        <v>5213.12</v>
      </c>
    </row>
    <row r="159" spans="1:16">
      <c r="A159" s="2">
        <v>157</v>
      </c>
      <c r="B159" s="9" t="s">
        <v>186</v>
      </c>
      <c r="C159" s="15">
        <v>72</v>
      </c>
      <c r="D159" s="15">
        <v>5144.12</v>
      </c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>
        <f t="shared" si="5"/>
        <v>5216.12</v>
      </c>
    </row>
    <row r="160" spans="1:16">
      <c r="A160" s="2">
        <v>158</v>
      </c>
      <c r="B160" s="9" t="s">
        <v>187</v>
      </c>
      <c r="C160" s="15">
        <v>73</v>
      </c>
      <c r="D160" s="15">
        <v>5146.12</v>
      </c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>
        <f t="shared" si="5"/>
        <v>5219.12</v>
      </c>
    </row>
    <row r="161" spans="1:16">
      <c r="A161" s="2">
        <v>159</v>
      </c>
      <c r="B161" s="7" t="s">
        <v>188</v>
      </c>
      <c r="C161" s="15">
        <v>74</v>
      </c>
      <c r="D161" s="15">
        <v>5148.12</v>
      </c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>
        <f t="shared" si="5"/>
        <v>5222.12</v>
      </c>
    </row>
    <row r="162" spans="1:16">
      <c r="A162" s="2">
        <v>160</v>
      </c>
      <c r="B162" s="9" t="s">
        <v>189</v>
      </c>
      <c r="C162" s="15">
        <v>75</v>
      </c>
      <c r="D162" s="15">
        <v>5150.12</v>
      </c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>
        <f t="shared" si="5"/>
        <v>5225.12</v>
      </c>
    </row>
    <row r="163" spans="1:16">
      <c r="A163" s="2">
        <v>161</v>
      </c>
      <c r="B163" s="7" t="s">
        <v>190</v>
      </c>
      <c r="C163" s="15">
        <v>76</v>
      </c>
      <c r="D163" s="15">
        <v>5152.12</v>
      </c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>
        <f t="shared" si="5"/>
        <v>5228.12</v>
      </c>
    </row>
    <row r="164" spans="1:16">
      <c r="A164" s="2">
        <v>162</v>
      </c>
      <c r="B164" s="9" t="s">
        <v>191</v>
      </c>
      <c r="C164" s="15">
        <v>77</v>
      </c>
      <c r="D164" s="15">
        <v>5154.12</v>
      </c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>
        <f t="shared" si="5"/>
        <v>5231.12</v>
      </c>
    </row>
    <row r="165" spans="1:16">
      <c r="A165" s="2">
        <v>163</v>
      </c>
      <c r="B165" s="7" t="s">
        <v>192</v>
      </c>
      <c r="C165" s="15">
        <v>78</v>
      </c>
      <c r="D165" s="15">
        <v>5156.12</v>
      </c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>
        <f t="shared" si="5"/>
        <v>5234.12</v>
      </c>
    </row>
    <row r="166" spans="1:16">
      <c r="A166" s="2">
        <v>164</v>
      </c>
      <c r="B166" s="9" t="s">
        <v>193</v>
      </c>
      <c r="C166" s="15">
        <v>79</v>
      </c>
      <c r="D166" s="15">
        <v>5158.12</v>
      </c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>
        <f t="shared" si="5"/>
        <v>5237.12</v>
      </c>
    </row>
    <row r="167" spans="1:16">
      <c r="A167" s="2">
        <v>165</v>
      </c>
      <c r="B167" s="9" t="s">
        <v>194</v>
      </c>
      <c r="C167" s="15">
        <v>80</v>
      </c>
      <c r="D167" s="15">
        <v>5160.12</v>
      </c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>
        <f t="shared" si="5"/>
        <v>5240.12</v>
      </c>
    </row>
    <row r="168" spans="1:16">
      <c r="A168" s="2">
        <v>166</v>
      </c>
      <c r="B168" s="7" t="s">
        <v>195</v>
      </c>
      <c r="C168" s="15">
        <v>81</v>
      </c>
      <c r="D168" s="15">
        <v>5162.12</v>
      </c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>
        <f t="shared" si="5"/>
        <v>5243.12</v>
      </c>
    </row>
    <row r="169" spans="1:16">
      <c r="A169" s="2">
        <v>167</v>
      </c>
      <c r="B169" s="9" t="s">
        <v>196</v>
      </c>
      <c r="C169" s="15">
        <v>82</v>
      </c>
      <c r="D169" s="15">
        <v>5164.12</v>
      </c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>
        <f t="shared" si="5"/>
        <v>5246.12</v>
      </c>
    </row>
    <row r="170" spans="1:16">
      <c r="A170" s="2">
        <v>168</v>
      </c>
      <c r="B170" s="7" t="s">
        <v>197</v>
      </c>
      <c r="C170" s="15">
        <v>83</v>
      </c>
      <c r="D170" s="15">
        <v>5166.12</v>
      </c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>
        <f t="shared" si="5"/>
        <v>5249.12</v>
      </c>
    </row>
    <row r="171" spans="1:16">
      <c r="A171" s="2">
        <v>169</v>
      </c>
      <c r="B171" s="9" t="s">
        <v>198</v>
      </c>
      <c r="C171" s="15">
        <v>84</v>
      </c>
      <c r="D171" s="15">
        <v>5168.12</v>
      </c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>
        <f t="shared" si="5"/>
        <v>5252.12</v>
      </c>
    </row>
    <row r="172" spans="1:16">
      <c r="A172" s="2">
        <v>170</v>
      </c>
      <c r="B172" s="7" t="s">
        <v>199</v>
      </c>
      <c r="C172" s="15">
        <v>85</v>
      </c>
      <c r="D172" s="15">
        <v>5170.12</v>
      </c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>
        <f t="shared" si="5"/>
        <v>5255.12</v>
      </c>
    </row>
    <row r="173" spans="1:16">
      <c r="A173" s="2">
        <v>171</v>
      </c>
      <c r="B173" s="9" t="s">
        <v>200</v>
      </c>
      <c r="C173" s="15">
        <v>86</v>
      </c>
      <c r="D173" s="15">
        <v>5172.12</v>
      </c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>
        <f t="shared" si="5"/>
        <v>5258.12</v>
      </c>
    </row>
    <row r="174" spans="1:16">
      <c r="A174" s="2">
        <v>172</v>
      </c>
      <c r="B174" s="9" t="s">
        <v>201</v>
      </c>
      <c r="C174" s="15">
        <v>87</v>
      </c>
      <c r="D174" s="15">
        <v>5174.12</v>
      </c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>
        <f t="shared" si="5"/>
        <v>5261.12</v>
      </c>
    </row>
    <row r="175" spans="1:16">
      <c r="A175" s="2">
        <v>173</v>
      </c>
      <c r="B175" s="7" t="s">
        <v>202</v>
      </c>
      <c r="C175" s="15">
        <v>88</v>
      </c>
      <c r="D175" s="15">
        <v>5176.12</v>
      </c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>
        <f t="shared" si="5"/>
        <v>5264.12</v>
      </c>
    </row>
    <row r="176" spans="1:16">
      <c r="A176" s="2">
        <v>174</v>
      </c>
      <c r="B176" s="9" t="s">
        <v>203</v>
      </c>
      <c r="C176" s="15">
        <v>89</v>
      </c>
      <c r="D176" s="15">
        <v>5178.12</v>
      </c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>
        <f t="shared" si="5"/>
        <v>5267.12</v>
      </c>
    </row>
    <row r="177" spans="1:16">
      <c r="A177" s="2">
        <v>175</v>
      </c>
      <c r="B177" s="7" t="s">
        <v>204</v>
      </c>
      <c r="C177" s="15">
        <v>90</v>
      </c>
      <c r="D177" s="15">
        <v>5180.12</v>
      </c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>
        <f t="shared" si="5"/>
        <v>5270.12</v>
      </c>
    </row>
    <row r="178" spans="1:16">
      <c r="A178" s="2">
        <v>176</v>
      </c>
      <c r="B178" s="9" t="s">
        <v>205</v>
      </c>
      <c r="C178" s="15">
        <v>91</v>
      </c>
      <c r="D178" s="15">
        <v>5182.12</v>
      </c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>
        <f t="shared" si="5"/>
        <v>5273.12</v>
      </c>
    </row>
    <row r="179" spans="1:16">
      <c r="A179" s="2">
        <v>177</v>
      </c>
      <c r="B179" s="7" t="s">
        <v>206</v>
      </c>
      <c r="C179" s="15">
        <v>92</v>
      </c>
      <c r="D179" s="15">
        <v>5184.12</v>
      </c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>
        <f t="shared" si="5"/>
        <v>5276.12</v>
      </c>
    </row>
    <row r="180" spans="1:16">
      <c r="A180" s="2">
        <v>178</v>
      </c>
      <c r="B180" s="9" t="s">
        <v>207</v>
      </c>
      <c r="C180" s="15">
        <v>93</v>
      </c>
      <c r="D180" s="15">
        <v>5186.12</v>
      </c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>
        <f t="shared" si="5"/>
        <v>5279.12</v>
      </c>
    </row>
    <row r="181" spans="1:16">
      <c r="A181" s="2">
        <v>179</v>
      </c>
      <c r="B181" s="9" t="s">
        <v>208</v>
      </c>
      <c r="C181" s="15">
        <v>94</v>
      </c>
      <c r="D181" s="15">
        <v>5188.12</v>
      </c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>
        <f t="shared" si="5"/>
        <v>5282.12</v>
      </c>
    </row>
    <row r="182" spans="1:16">
      <c r="A182" s="2">
        <v>180</v>
      </c>
      <c r="B182" s="7" t="s">
        <v>209</v>
      </c>
      <c r="C182" s="15">
        <v>95</v>
      </c>
      <c r="D182" s="15">
        <v>5190.12</v>
      </c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>
        <f t="shared" si="5"/>
        <v>5285.12</v>
      </c>
    </row>
    <row r="183" spans="1:16">
      <c r="A183" s="2">
        <v>181</v>
      </c>
      <c r="B183" s="9" t="s">
        <v>210</v>
      </c>
      <c r="C183" s="15">
        <v>96</v>
      </c>
      <c r="D183" s="15">
        <v>5192.12</v>
      </c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>
        <f t="shared" si="5"/>
        <v>5288.12</v>
      </c>
    </row>
    <row r="184" spans="1:16">
      <c r="A184" s="2">
        <v>182</v>
      </c>
      <c r="B184" s="7" t="s">
        <v>211</v>
      </c>
      <c r="C184" s="15">
        <v>97</v>
      </c>
      <c r="D184" s="15">
        <v>5194.12</v>
      </c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>
        <f t="shared" ref="P184:P202" si="6">SUM(C184:O184)</f>
        <v>5291.12</v>
      </c>
    </row>
    <row r="185" spans="1:16">
      <c r="A185" s="2">
        <v>183</v>
      </c>
      <c r="B185" s="9" t="s">
        <v>212</v>
      </c>
      <c r="C185" s="15">
        <v>98</v>
      </c>
      <c r="D185" s="15">
        <v>5196.12</v>
      </c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>
        <f t="shared" si="6"/>
        <v>5294.12</v>
      </c>
    </row>
    <row r="186" spans="1:16">
      <c r="A186" s="2">
        <v>184</v>
      </c>
      <c r="B186" s="7" t="s">
        <v>213</v>
      </c>
      <c r="C186" s="15">
        <v>99</v>
      </c>
      <c r="D186" s="15">
        <v>5198.12</v>
      </c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>
        <f t="shared" si="6"/>
        <v>5297.12</v>
      </c>
    </row>
    <row r="187" spans="1:16">
      <c r="A187" s="2">
        <v>185</v>
      </c>
      <c r="B187" s="9" t="s">
        <v>214</v>
      </c>
      <c r="C187" s="15">
        <v>100</v>
      </c>
      <c r="D187" s="15">
        <v>5200.12</v>
      </c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>
        <f t="shared" si="6"/>
        <v>5300.12</v>
      </c>
    </row>
    <row r="188" spans="1:16">
      <c r="A188" s="2">
        <v>186</v>
      </c>
      <c r="B188" s="9" t="s">
        <v>215</v>
      </c>
      <c r="C188" s="15">
        <v>101</v>
      </c>
      <c r="D188" s="15">
        <v>5202.12</v>
      </c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>
        <f t="shared" si="6"/>
        <v>5303.12</v>
      </c>
    </row>
    <row r="189" spans="1:16">
      <c r="A189" s="2">
        <v>187</v>
      </c>
      <c r="B189" s="7" t="s">
        <v>216</v>
      </c>
      <c r="C189" s="15">
        <v>102</v>
      </c>
      <c r="D189" s="15">
        <v>5204.12</v>
      </c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>
        <f t="shared" si="6"/>
        <v>5306.12</v>
      </c>
    </row>
    <row r="190" spans="1:16">
      <c r="A190" s="2">
        <v>188</v>
      </c>
      <c r="B190" s="9" t="s">
        <v>217</v>
      </c>
      <c r="C190" s="15">
        <v>103</v>
      </c>
      <c r="D190" s="15">
        <v>5206.12</v>
      </c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>
        <f t="shared" si="6"/>
        <v>5309.12</v>
      </c>
    </row>
    <row r="191" spans="1:16">
      <c r="A191" s="2">
        <v>189</v>
      </c>
      <c r="B191" s="7" t="s">
        <v>218</v>
      </c>
      <c r="C191" s="15">
        <v>104</v>
      </c>
      <c r="D191" s="15">
        <v>5208.12</v>
      </c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>
        <f t="shared" si="6"/>
        <v>5312.12</v>
      </c>
    </row>
    <row r="192" spans="1:16">
      <c r="A192" s="2">
        <v>190</v>
      </c>
      <c r="B192" s="9" t="s">
        <v>219</v>
      </c>
      <c r="C192" s="15">
        <v>105</v>
      </c>
      <c r="D192" s="15">
        <v>5210.12</v>
      </c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>
        <f t="shared" si="6"/>
        <v>5315.12</v>
      </c>
    </row>
    <row r="193" spans="1:16">
      <c r="A193" s="2">
        <v>191</v>
      </c>
      <c r="B193" s="7" t="s">
        <v>220</v>
      </c>
      <c r="C193" s="15">
        <v>106</v>
      </c>
      <c r="D193" s="15">
        <v>5212.12</v>
      </c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>
        <f t="shared" si="6"/>
        <v>5318.12</v>
      </c>
    </row>
    <row r="194" spans="1:16">
      <c r="A194" s="2">
        <v>192</v>
      </c>
      <c r="B194" s="9" t="s">
        <v>221</v>
      </c>
      <c r="C194" s="15">
        <v>107</v>
      </c>
      <c r="D194" s="15">
        <v>5214.12</v>
      </c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>
        <f t="shared" si="6"/>
        <v>5321.12</v>
      </c>
    </row>
    <row r="195" spans="1:16">
      <c r="A195" s="2">
        <v>193</v>
      </c>
      <c r="B195" s="9" t="s">
        <v>222</v>
      </c>
      <c r="C195" s="15">
        <v>108</v>
      </c>
      <c r="D195" s="15">
        <v>5216.12</v>
      </c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>
        <f t="shared" si="6"/>
        <v>5324.12</v>
      </c>
    </row>
    <row r="196" spans="1:16">
      <c r="A196" s="2">
        <v>194</v>
      </c>
      <c r="B196" s="7" t="s">
        <v>223</v>
      </c>
      <c r="C196" s="15">
        <v>109</v>
      </c>
      <c r="D196" s="15">
        <v>5218.12</v>
      </c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>
        <f t="shared" si="6"/>
        <v>5327.12</v>
      </c>
    </row>
    <row r="197" spans="1:16">
      <c r="A197" s="2">
        <v>195</v>
      </c>
      <c r="B197" s="9" t="s">
        <v>224</v>
      </c>
      <c r="C197" s="15">
        <v>110</v>
      </c>
      <c r="D197" s="15">
        <v>5220.12</v>
      </c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>
        <f t="shared" si="6"/>
        <v>5330.12</v>
      </c>
    </row>
    <row r="198" spans="1:16">
      <c r="A198" s="2">
        <v>196</v>
      </c>
      <c r="B198" s="7" t="s">
        <v>225</v>
      </c>
      <c r="C198" s="15">
        <v>111</v>
      </c>
      <c r="D198" s="15">
        <v>5222.12</v>
      </c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>
        <f t="shared" si="6"/>
        <v>5333.12</v>
      </c>
    </row>
    <row r="199" spans="1:16">
      <c r="A199" s="2">
        <v>197</v>
      </c>
      <c r="B199" s="9" t="s">
        <v>226</v>
      </c>
      <c r="C199" s="15">
        <v>112</v>
      </c>
      <c r="D199" s="15">
        <v>5224.12</v>
      </c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>
        <f t="shared" si="6"/>
        <v>5336.12</v>
      </c>
    </row>
    <row r="200" spans="1:16">
      <c r="A200" s="2">
        <v>198</v>
      </c>
      <c r="B200" s="7" t="s">
        <v>227</v>
      </c>
      <c r="C200" s="15">
        <v>113</v>
      </c>
      <c r="D200" s="15">
        <v>5226.12</v>
      </c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>
        <f t="shared" si="6"/>
        <v>5339.12</v>
      </c>
    </row>
    <row r="201" spans="1:16">
      <c r="A201" s="2">
        <v>199</v>
      </c>
      <c r="B201" s="9" t="s">
        <v>228</v>
      </c>
      <c r="C201" s="15">
        <v>114</v>
      </c>
      <c r="D201" s="15">
        <v>5228.12</v>
      </c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>
        <f t="shared" si="6"/>
        <v>5342.12</v>
      </c>
    </row>
    <row r="202" spans="1:16">
      <c r="A202" s="2">
        <v>200</v>
      </c>
      <c r="B202" s="9" t="s">
        <v>229</v>
      </c>
      <c r="C202" s="15">
        <v>115</v>
      </c>
      <c r="D202" s="15">
        <v>5230.12</v>
      </c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>
        <f t="shared" si="6"/>
        <v>5345.12</v>
      </c>
    </row>
    <row r="206" spans="1:1">
      <c r="A206" s="11" t="s">
        <v>264</v>
      </c>
    </row>
  </sheetData>
  <mergeCells count="1">
    <mergeCell ref="A1:P1"/>
  </mergeCells>
  <pageMargins left="0.699305555555556" right="0.699305555555556" top="0.75" bottom="0.75" header="0.3" footer="0.3"/>
  <pageSetup paperSize="9" orientation="portrait"/>
  <headerFooter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05"/>
  <sheetViews>
    <sheetView workbookViewId="0">
      <selection activeCell="A1" sqref="A1:O1"/>
    </sheetView>
  </sheetViews>
  <sheetFormatPr defaultColWidth="9" defaultRowHeight="13.5"/>
  <cols>
    <col min="1" max="1" width="5.125" customWidth="1"/>
    <col min="3" max="11" width="10.375"/>
    <col min="12" max="14" width="11.5"/>
    <col min="15" max="15" width="10.375" customWidth="1"/>
  </cols>
  <sheetData>
    <row r="1" ht="18.75" spans="1:15">
      <c r="A1" s="1" t="s">
        <v>265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ht="14.25" spans="1:15">
      <c r="A2" s="2" t="s">
        <v>18</v>
      </c>
      <c r="B2" s="3" t="s">
        <v>19</v>
      </c>
      <c r="C2" s="4" t="s">
        <v>250</v>
      </c>
      <c r="D2" s="5" t="s">
        <v>251</v>
      </c>
      <c r="E2" s="4" t="s">
        <v>252</v>
      </c>
      <c r="F2" s="5" t="s">
        <v>253</v>
      </c>
      <c r="G2" s="4" t="s">
        <v>254</v>
      </c>
      <c r="H2" s="5" t="s">
        <v>255</v>
      </c>
      <c r="I2" s="4" t="s">
        <v>256</v>
      </c>
      <c r="J2" s="5" t="s">
        <v>257</v>
      </c>
      <c r="K2" s="4" t="s">
        <v>258</v>
      </c>
      <c r="L2" s="5" t="s">
        <v>259</v>
      </c>
      <c r="M2" s="4" t="s">
        <v>260</v>
      </c>
      <c r="N2" s="5" t="s">
        <v>261</v>
      </c>
      <c r="O2" s="6" t="s">
        <v>263</v>
      </c>
    </row>
    <row r="3" ht="14.25" spans="1:15">
      <c r="A3" s="6">
        <v>1</v>
      </c>
      <c r="B3" s="7" t="s">
        <v>30</v>
      </c>
      <c r="C3" s="8">
        <v>44.13</v>
      </c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>
        <f>SUM(C3:N3)</f>
        <v>44.13</v>
      </c>
    </row>
    <row r="4" ht="14.25" spans="1:15">
      <c r="A4" s="6">
        <v>2</v>
      </c>
      <c r="B4" s="9" t="s">
        <v>31</v>
      </c>
      <c r="C4" s="8">
        <v>12.17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>
        <f t="shared" ref="O4:O35" si="0">SUM(C4:N4)</f>
        <v>12.17</v>
      </c>
    </row>
    <row r="5" ht="14.25" spans="1:15">
      <c r="A5" s="6">
        <v>3</v>
      </c>
      <c r="B5" s="9" t="s">
        <v>32</v>
      </c>
      <c r="C5" s="8">
        <v>18.8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>
        <f t="shared" si="0"/>
        <v>18.8</v>
      </c>
    </row>
    <row r="6" ht="14.25" spans="1:15">
      <c r="A6" s="6">
        <v>4</v>
      </c>
      <c r="B6" s="7" t="s">
        <v>33</v>
      </c>
      <c r="C6" s="8">
        <v>11.14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>
        <f t="shared" si="0"/>
        <v>11.14</v>
      </c>
    </row>
    <row r="7" ht="14.25" spans="1:15">
      <c r="A7" s="6">
        <v>5</v>
      </c>
      <c r="B7" s="9" t="s">
        <v>34</v>
      </c>
      <c r="C7" s="8">
        <v>0</v>
      </c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>
        <f t="shared" si="0"/>
        <v>0</v>
      </c>
    </row>
    <row r="8" ht="14.25" spans="1:15">
      <c r="A8" s="6">
        <v>6</v>
      </c>
      <c r="B8" s="9" t="s">
        <v>35</v>
      </c>
      <c r="C8" s="8">
        <v>0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>
        <f t="shared" si="0"/>
        <v>0</v>
      </c>
    </row>
    <row r="9" ht="14.25" spans="1:15">
      <c r="A9" s="6">
        <v>7</v>
      </c>
      <c r="B9" s="7" t="s">
        <v>36</v>
      </c>
      <c r="C9" s="8">
        <v>0</v>
      </c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>
        <f t="shared" si="0"/>
        <v>0</v>
      </c>
    </row>
    <row r="10" ht="14.25" spans="1:15">
      <c r="A10" s="6">
        <v>8</v>
      </c>
      <c r="B10" s="9" t="s">
        <v>37</v>
      </c>
      <c r="C10" s="8">
        <v>0</v>
      </c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>
        <f t="shared" si="0"/>
        <v>0</v>
      </c>
    </row>
    <row r="11" ht="14.25" spans="1:15">
      <c r="A11" s="6">
        <v>9</v>
      </c>
      <c r="B11" s="9" t="s">
        <v>38</v>
      </c>
      <c r="C11" s="8">
        <v>0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>
        <f t="shared" si="0"/>
        <v>0</v>
      </c>
    </row>
    <row r="12" ht="14.25" spans="1:15">
      <c r="A12" s="6">
        <v>10</v>
      </c>
      <c r="B12" s="7" t="s">
        <v>39</v>
      </c>
      <c r="C12" s="8">
        <v>0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>
        <f t="shared" si="0"/>
        <v>0</v>
      </c>
    </row>
    <row r="13" ht="14.25" spans="1:15">
      <c r="A13" s="6">
        <v>11</v>
      </c>
      <c r="B13" s="9" t="s">
        <v>40</v>
      </c>
      <c r="C13" s="8">
        <v>0</v>
      </c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>
        <f t="shared" si="0"/>
        <v>0</v>
      </c>
    </row>
    <row r="14" ht="14.25" spans="1:15">
      <c r="A14" s="6">
        <v>12</v>
      </c>
      <c r="B14" s="7" t="s">
        <v>41</v>
      </c>
      <c r="C14" s="8">
        <v>0</v>
      </c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>
        <f t="shared" si="0"/>
        <v>0</v>
      </c>
    </row>
    <row r="15" ht="14.25" spans="1:15">
      <c r="A15" s="6">
        <v>13</v>
      </c>
      <c r="B15" s="9" t="s">
        <v>42</v>
      </c>
      <c r="C15" s="8">
        <v>0</v>
      </c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>
        <f t="shared" si="0"/>
        <v>0</v>
      </c>
    </row>
    <row r="16" ht="14.25" spans="1:15">
      <c r="A16" s="6">
        <v>14</v>
      </c>
      <c r="B16" s="9" t="s">
        <v>43</v>
      </c>
      <c r="C16" s="8">
        <v>0</v>
      </c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>
        <f t="shared" si="0"/>
        <v>0</v>
      </c>
    </row>
    <row r="17" ht="14.25" spans="1:15">
      <c r="A17" s="6">
        <v>15</v>
      </c>
      <c r="B17" s="7" t="s">
        <v>44</v>
      </c>
      <c r="C17" s="8">
        <v>0</v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>
        <f t="shared" si="0"/>
        <v>0</v>
      </c>
    </row>
    <row r="18" ht="14.25" spans="1:15">
      <c r="A18" s="6">
        <v>16</v>
      </c>
      <c r="B18" s="9" t="s">
        <v>45</v>
      </c>
      <c r="C18" s="8">
        <v>78.56</v>
      </c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>
        <f t="shared" si="0"/>
        <v>78.56</v>
      </c>
    </row>
    <row r="19" ht="14.25" spans="1:15">
      <c r="A19" s="6">
        <v>17</v>
      </c>
      <c r="B19" s="9" t="s">
        <v>46</v>
      </c>
      <c r="C19" s="8">
        <v>0</v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>
        <f t="shared" si="0"/>
        <v>0</v>
      </c>
    </row>
    <row r="20" ht="14.25" spans="1:15">
      <c r="A20" s="6">
        <v>18</v>
      </c>
      <c r="B20" s="7" t="s">
        <v>47</v>
      </c>
      <c r="C20" s="8">
        <v>7421.34</v>
      </c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>
        <f t="shared" si="0"/>
        <v>7421.34</v>
      </c>
    </row>
    <row r="21" ht="14.25" spans="1:15">
      <c r="A21" s="6">
        <v>19</v>
      </c>
      <c r="B21" s="9" t="s">
        <v>48</v>
      </c>
      <c r="C21" s="8">
        <v>0</v>
      </c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>
        <f t="shared" si="0"/>
        <v>0</v>
      </c>
    </row>
    <row r="22" ht="14.25" spans="1:15">
      <c r="A22" s="6">
        <v>20</v>
      </c>
      <c r="B22" s="9" t="s">
        <v>49</v>
      </c>
      <c r="C22" s="8">
        <v>0</v>
      </c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>
        <f t="shared" si="0"/>
        <v>0</v>
      </c>
    </row>
    <row r="23" ht="14.25" spans="1:15">
      <c r="A23" s="6">
        <v>21</v>
      </c>
      <c r="B23" s="7" t="s">
        <v>50</v>
      </c>
      <c r="C23" s="8">
        <v>87.51</v>
      </c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>
        <f t="shared" si="0"/>
        <v>87.51</v>
      </c>
    </row>
    <row r="24" ht="14.25" spans="1:15">
      <c r="A24" s="6">
        <v>22</v>
      </c>
      <c r="B24" s="9" t="s">
        <v>51</v>
      </c>
      <c r="C24" s="8">
        <v>0</v>
      </c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>
        <f t="shared" si="0"/>
        <v>0</v>
      </c>
    </row>
    <row r="25" ht="14.25" spans="1:15">
      <c r="A25" s="6">
        <v>23</v>
      </c>
      <c r="B25" s="7" t="s">
        <v>52</v>
      </c>
      <c r="C25" s="8">
        <v>0</v>
      </c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>
        <f t="shared" si="0"/>
        <v>0</v>
      </c>
    </row>
    <row r="26" ht="14.25" spans="1:15">
      <c r="A26" s="6">
        <v>24</v>
      </c>
      <c r="B26" s="9" t="s">
        <v>53</v>
      </c>
      <c r="C26" s="8">
        <v>0</v>
      </c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>
        <f t="shared" si="0"/>
        <v>0</v>
      </c>
    </row>
    <row r="27" ht="14.25" spans="1:15">
      <c r="A27" s="6">
        <v>25</v>
      </c>
      <c r="B27" s="9" t="s">
        <v>54</v>
      </c>
      <c r="C27" s="8">
        <v>0</v>
      </c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>
        <f t="shared" si="0"/>
        <v>0</v>
      </c>
    </row>
    <row r="28" ht="14.25" spans="1:15">
      <c r="A28" s="6">
        <v>26</v>
      </c>
      <c r="B28" s="7" t="s">
        <v>55</v>
      </c>
      <c r="C28" s="8">
        <v>0</v>
      </c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>
        <f t="shared" si="0"/>
        <v>0</v>
      </c>
    </row>
    <row r="29" ht="14.25" spans="1:15">
      <c r="A29" s="6">
        <v>27</v>
      </c>
      <c r="B29" s="9" t="s">
        <v>56</v>
      </c>
      <c r="C29" s="8">
        <v>0</v>
      </c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>
        <f t="shared" si="0"/>
        <v>0</v>
      </c>
    </row>
    <row r="30" ht="14.25" spans="1:15">
      <c r="A30" s="6">
        <v>28</v>
      </c>
      <c r="B30" s="9" t="s">
        <v>57</v>
      </c>
      <c r="C30" s="8">
        <v>0</v>
      </c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>
        <f t="shared" si="0"/>
        <v>0</v>
      </c>
    </row>
    <row r="31" ht="14.25" spans="1:15">
      <c r="A31" s="6">
        <v>29</v>
      </c>
      <c r="B31" s="7" t="s">
        <v>58</v>
      </c>
      <c r="C31" s="8">
        <v>0</v>
      </c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>
        <f t="shared" si="0"/>
        <v>0</v>
      </c>
    </row>
    <row r="32" ht="14.25" spans="1:15">
      <c r="A32" s="6">
        <v>30</v>
      </c>
      <c r="B32" s="9" t="s">
        <v>59</v>
      </c>
      <c r="C32" s="8">
        <v>0</v>
      </c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>
        <f t="shared" si="0"/>
        <v>0</v>
      </c>
    </row>
    <row r="33" ht="14.25" spans="1:15">
      <c r="A33" s="6">
        <v>31</v>
      </c>
      <c r="B33" s="9" t="s">
        <v>60</v>
      </c>
      <c r="C33" s="8">
        <v>0</v>
      </c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>
        <f t="shared" si="0"/>
        <v>0</v>
      </c>
    </row>
    <row r="34" ht="14.25" spans="1:15">
      <c r="A34" s="6">
        <v>32</v>
      </c>
      <c r="B34" s="7" t="s">
        <v>61</v>
      </c>
      <c r="C34" s="8">
        <v>0</v>
      </c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>
        <f t="shared" si="0"/>
        <v>0</v>
      </c>
    </row>
    <row r="35" ht="14.25" spans="1:15">
      <c r="A35" s="6">
        <v>33</v>
      </c>
      <c r="B35" s="9" t="s">
        <v>62</v>
      </c>
      <c r="C35" s="8">
        <v>0</v>
      </c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>
        <f t="shared" si="0"/>
        <v>0</v>
      </c>
    </row>
    <row r="36" ht="14.25" spans="1:15">
      <c r="A36" s="6">
        <v>34</v>
      </c>
      <c r="B36" s="7" t="s">
        <v>63</v>
      </c>
      <c r="C36" s="8">
        <v>0</v>
      </c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>
        <f t="shared" ref="O36:O67" si="1">SUM(C36:N36)</f>
        <v>0</v>
      </c>
    </row>
    <row r="37" ht="14.25" spans="1:15">
      <c r="A37" s="6">
        <v>35</v>
      </c>
      <c r="B37" s="9" t="s">
        <v>64</v>
      </c>
      <c r="C37" s="8">
        <v>0</v>
      </c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>
        <f t="shared" si="1"/>
        <v>0</v>
      </c>
    </row>
    <row r="38" ht="14.25" spans="1:15">
      <c r="A38" s="6">
        <v>36</v>
      </c>
      <c r="B38" s="9" t="s">
        <v>65</v>
      </c>
      <c r="C38" s="8">
        <v>0</v>
      </c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>
        <f t="shared" si="1"/>
        <v>0</v>
      </c>
    </row>
    <row r="39" ht="14.25" spans="1:15">
      <c r="A39" s="6">
        <v>37</v>
      </c>
      <c r="B39" s="7" t="s">
        <v>66</v>
      </c>
      <c r="C39" s="8">
        <v>0</v>
      </c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>
        <f t="shared" si="1"/>
        <v>0</v>
      </c>
    </row>
    <row r="40" ht="14.25" spans="1:15">
      <c r="A40" s="6">
        <v>38</v>
      </c>
      <c r="B40" s="9" t="s">
        <v>67</v>
      </c>
      <c r="C40" s="8">
        <v>0</v>
      </c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>
        <f t="shared" si="1"/>
        <v>0</v>
      </c>
    </row>
    <row r="41" ht="14.25" spans="1:15">
      <c r="A41" s="6">
        <v>39</v>
      </c>
      <c r="B41" s="9" t="s">
        <v>68</v>
      </c>
      <c r="C41" s="8">
        <v>0</v>
      </c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>
        <f t="shared" si="1"/>
        <v>0</v>
      </c>
    </row>
    <row r="42" ht="14.25" spans="1:15">
      <c r="A42" s="6">
        <v>40</v>
      </c>
      <c r="B42" s="7" t="s">
        <v>69</v>
      </c>
      <c r="C42" s="8">
        <v>0</v>
      </c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>
        <f t="shared" si="1"/>
        <v>0</v>
      </c>
    </row>
    <row r="43" ht="14.25" spans="1:15">
      <c r="A43" s="6">
        <v>41</v>
      </c>
      <c r="B43" s="9" t="s">
        <v>70</v>
      </c>
      <c r="C43" s="8">
        <v>0</v>
      </c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>
        <f t="shared" si="1"/>
        <v>0</v>
      </c>
    </row>
    <row r="44" ht="14.25" spans="1:15">
      <c r="A44" s="6">
        <v>42</v>
      </c>
      <c r="B44" s="9" t="s">
        <v>71</v>
      </c>
      <c r="C44" s="8">
        <v>0</v>
      </c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>
        <f t="shared" si="1"/>
        <v>0</v>
      </c>
    </row>
    <row r="45" ht="14.25" spans="1:15">
      <c r="A45" s="6">
        <v>43</v>
      </c>
      <c r="B45" s="7" t="s">
        <v>72</v>
      </c>
      <c r="C45" s="8">
        <v>0</v>
      </c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>
        <f t="shared" si="1"/>
        <v>0</v>
      </c>
    </row>
    <row r="46" ht="14.25" spans="1:15">
      <c r="A46" s="6">
        <v>44</v>
      </c>
      <c r="B46" s="9" t="s">
        <v>73</v>
      </c>
      <c r="C46" s="8">
        <v>0</v>
      </c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>
        <f t="shared" si="1"/>
        <v>0</v>
      </c>
    </row>
    <row r="47" ht="14.25" spans="1:15">
      <c r="A47" s="6">
        <v>45</v>
      </c>
      <c r="B47" s="7" t="s">
        <v>74</v>
      </c>
      <c r="C47" s="8">
        <v>0</v>
      </c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>
        <f t="shared" si="1"/>
        <v>0</v>
      </c>
    </row>
    <row r="48" ht="14.25" spans="1:15">
      <c r="A48" s="6">
        <v>46</v>
      </c>
      <c r="B48" s="9" t="s">
        <v>75</v>
      </c>
      <c r="C48" s="8">
        <v>0</v>
      </c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>
        <f t="shared" si="1"/>
        <v>0</v>
      </c>
    </row>
    <row r="49" ht="14.25" spans="1:15">
      <c r="A49" s="6">
        <v>47</v>
      </c>
      <c r="B49" s="9" t="s">
        <v>76</v>
      </c>
      <c r="C49" s="8">
        <v>0</v>
      </c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>
        <f t="shared" si="1"/>
        <v>0</v>
      </c>
    </row>
    <row r="50" ht="14.25" spans="1:15">
      <c r="A50" s="6">
        <v>48</v>
      </c>
      <c r="B50" s="7" t="s">
        <v>77</v>
      </c>
      <c r="C50" s="8">
        <v>0</v>
      </c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>
        <f t="shared" si="1"/>
        <v>0</v>
      </c>
    </row>
    <row r="51" ht="14.25" spans="1:15">
      <c r="A51" s="6">
        <v>49</v>
      </c>
      <c r="B51" s="9" t="s">
        <v>78</v>
      </c>
      <c r="C51" s="8">
        <v>0</v>
      </c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>
        <f t="shared" si="1"/>
        <v>0</v>
      </c>
    </row>
    <row r="52" ht="14.25" spans="1:15">
      <c r="A52" s="6">
        <v>50</v>
      </c>
      <c r="B52" s="9" t="s">
        <v>79</v>
      </c>
      <c r="C52" s="8">
        <v>0</v>
      </c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>
        <f t="shared" si="1"/>
        <v>0</v>
      </c>
    </row>
    <row r="53" ht="14.25" spans="1:15">
      <c r="A53" s="6">
        <v>51</v>
      </c>
      <c r="B53" s="7" t="s">
        <v>80</v>
      </c>
      <c r="C53" s="8">
        <v>0</v>
      </c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>
        <f t="shared" si="1"/>
        <v>0</v>
      </c>
    </row>
    <row r="54" ht="14.25" spans="1:15">
      <c r="A54" s="6">
        <v>52</v>
      </c>
      <c r="B54" s="9" t="s">
        <v>81</v>
      </c>
      <c r="C54" s="8">
        <v>0</v>
      </c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>
        <f t="shared" si="1"/>
        <v>0</v>
      </c>
    </row>
    <row r="55" ht="14.25" spans="1:15">
      <c r="A55" s="6">
        <v>53</v>
      </c>
      <c r="B55" s="9" t="s">
        <v>82</v>
      </c>
      <c r="C55" s="8">
        <v>0</v>
      </c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>
        <f t="shared" si="1"/>
        <v>0</v>
      </c>
    </row>
    <row r="56" ht="14.25" spans="1:15">
      <c r="A56" s="6">
        <v>54</v>
      </c>
      <c r="B56" s="7" t="s">
        <v>83</v>
      </c>
      <c r="C56" s="8">
        <v>0</v>
      </c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>
        <f t="shared" si="1"/>
        <v>0</v>
      </c>
    </row>
    <row r="57" ht="14.25" spans="1:15">
      <c r="A57" s="6">
        <v>55</v>
      </c>
      <c r="B57" s="9" t="s">
        <v>84</v>
      </c>
      <c r="C57" s="8">
        <v>0</v>
      </c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>
        <f t="shared" si="1"/>
        <v>0</v>
      </c>
    </row>
    <row r="58" ht="14.25" spans="1:15">
      <c r="A58" s="6">
        <v>56</v>
      </c>
      <c r="B58" s="7" t="s">
        <v>85</v>
      </c>
      <c r="C58" s="8">
        <v>0</v>
      </c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>
        <f t="shared" si="1"/>
        <v>0</v>
      </c>
    </row>
    <row r="59" ht="14.25" spans="1:15">
      <c r="A59" s="6">
        <v>57</v>
      </c>
      <c r="B59" s="9" t="s">
        <v>86</v>
      </c>
      <c r="C59" s="8">
        <v>0</v>
      </c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>
        <f t="shared" si="1"/>
        <v>0</v>
      </c>
    </row>
    <row r="60" ht="14.25" spans="1:15">
      <c r="A60" s="6">
        <v>58</v>
      </c>
      <c r="B60" s="9" t="s">
        <v>87</v>
      </c>
      <c r="C60" s="8">
        <v>0</v>
      </c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>
        <f t="shared" si="1"/>
        <v>0</v>
      </c>
    </row>
    <row r="61" ht="14.25" spans="1:15">
      <c r="A61" s="6">
        <v>59</v>
      </c>
      <c r="B61" s="7" t="s">
        <v>88</v>
      </c>
      <c r="C61" s="8">
        <v>0</v>
      </c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>
        <f t="shared" si="1"/>
        <v>0</v>
      </c>
    </row>
    <row r="62" ht="14.25" spans="1:15">
      <c r="A62" s="6">
        <v>60</v>
      </c>
      <c r="B62" s="9" t="s">
        <v>89</v>
      </c>
      <c r="C62" s="8">
        <v>0</v>
      </c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>
        <f t="shared" si="1"/>
        <v>0</v>
      </c>
    </row>
    <row r="63" ht="14.25" spans="1:15">
      <c r="A63" s="6">
        <v>61</v>
      </c>
      <c r="B63" s="9" t="s">
        <v>90</v>
      </c>
      <c r="C63" s="8">
        <v>0</v>
      </c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>
        <f t="shared" si="1"/>
        <v>0</v>
      </c>
    </row>
    <row r="64" ht="14.25" spans="1:15">
      <c r="A64" s="6">
        <v>62</v>
      </c>
      <c r="B64" s="7" t="s">
        <v>91</v>
      </c>
      <c r="C64" s="8">
        <v>0</v>
      </c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>
        <f t="shared" si="1"/>
        <v>0</v>
      </c>
    </row>
    <row r="65" ht="14.25" spans="1:15">
      <c r="A65" s="6">
        <v>63</v>
      </c>
      <c r="B65" s="9" t="s">
        <v>92</v>
      </c>
      <c r="C65" s="8">
        <v>16.2</v>
      </c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>
        <f t="shared" si="1"/>
        <v>16.2</v>
      </c>
    </row>
    <row r="66" ht="14.25" spans="1:15">
      <c r="A66" s="6">
        <v>64</v>
      </c>
      <c r="B66" s="9" t="s">
        <v>93</v>
      </c>
      <c r="C66" s="8">
        <v>0</v>
      </c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>
        <f t="shared" si="1"/>
        <v>0</v>
      </c>
    </row>
    <row r="67" ht="14.25" spans="1:15">
      <c r="A67" s="6">
        <v>65</v>
      </c>
      <c r="B67" s="7" t="s">
        <v>94</v>
      </c>
      <c r="C67" s="8">
        <v>0</v>
      </c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>
        <f t="shared" si="1"/>
        <v>0</v>
      </c>
    </row>
    <row r="68" ht="14.25" spans="1:15">
      <c r="A68" s="6">
        <v>66</v>
      </c>
      <c r="B68" s="9" t="s">
        <v>95</v>
      </c>
      <c r="C68" s="8">
        <v>0</v>
      </c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>
        <f t="shared" ref="O68:O87" si="2">SUM(C68:N68)</f>
        <v>0</v>
      </c>
    </row>
    <row r="69" ht="14.25" spans="1:15">
      <c r="A69" s="6">
        <v>67</v>
      </c>
      <c r="B69" s="7" t="s">
        <v>96</v>
      </c>
      <c r="C69" s="8">
        <v>0</v>
      </c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>
        <f t="shared" si="2"/>
        <v>0</v>
      </c>
    </row>
    <row r="70" ht="14.25" spans="1:15">
      <c r="A70" s="6">
        <v>68</v>
      </c>
      <c r="B70" s="9" t="s">
        <v>97</v>
      </c>
      <c r="C70" s="8">
        <v>0</v>
      </c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>
        <f t="shared" si="2"/>
        <v>0</v>
      </c>
    </row>
    <row r="71" ht="14.25" spans="1:15">
      <c r="A71" s="6">
        <v>69</v>
      </c>
      <c r="B71" s="9" t="s">
        <v>98</v>
      </c>
      <c r="C71" s="8">
        <v>9.96</v>
      </c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>
        <f t="shared" si="2"/>
        <v>9.96</v>
      </c>
    </row>
    <row r="72" ht="14.25" spans="1:15">
      <c r="A72" s="6">
        <v>70</v>
      </c>
      <c r="B72" s="7" t="s">
        <v>99</v>
      </c>
      <c r="C72" s="8">
        <v>6.36</v>
      </c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>
        <f t="shared" si="2"/>
        <v>6.36</v>
      </c>
    </row>
    <row r="73" ht="14.25" spans="1:15">
      <c r="A73" s="6">
        <v>71</v>
      </c>
      <c r="B73" s="9" t="s">
        <v>100</v>
      </c>
      <c r="C73" s="8">
        <v>15</v>
      </c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>
        <f t="shared" si="2"/>
        <v>15</v>
      </c>
    </row>
    <row r="74" ht="14.25" spans="1:15">
      <c r="A74" s="6">
        <v>72</v>
      </c>
      <c r="B74" s="9" t="s">
        <v>101</v>
      </c>
      <c r="C74" s="8">
        <v>0</v>
      </c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>
        <f t="shared" si="2"/>
        <v>0</v>
      </c>
    </row>
    <row r="75" ht="14.25" spans="1:15">
      <c r="A75" s="6">
        <v>73</v>
      </c>
      <c r="B75" s="7" t="s">
        <v>102</v>
      </c>
      <c r="C75" s="8">
        <v>0</v>
      </c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>
        <f t="shared" si="2"/>
        <v>0</v>
      </c>
    </row>
    <row r="76" ht="14.25" spans="1:15">
      <c r="A76" s="6">
        <v>74</v>
      </c>
      <c r="B76" s="9" t="s">
        <v>103</v>
      </c>
      <c r="C76" s="8">
        <v>0</v>
      </c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>
        <f t="shared" si="2"/>
        <v>0</v>
      </c>
    </row>
    <row r="77" ht="14.25" spans="1:15">
      <c r="A77" s="6">
        <v>75</v>
      </c>
      <c r="B77" s="9" t="s">
        <v>104</v>
      </c>
      <c r="C77" s="8">
        <v>0</v>
      </c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>
        <f t="shared" si="2"/>
        <v>0</v>
      </c>
    </row>
    <row r="78" ht="14.25" spans="1:15">
      <c r="A78" s="6">
        <v>76</v>
      </c>
      <c r="B78" s="7" t="s">
        <v>105</v>
      </c>
      <c r="C78" s="8">
        <v>0</v>
      </c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>
        <f t="shared" si="2"/>
        <v>0</v>
      </c>
    </row>
    <row r="79" ht="14.25" spans="1:15">
      <c r="A79" s="6">
        <v>77</v>
      </c>
      <c r="B79" s="9" t="s">
        <v>106</v>
      </c>
      <c r="C79" s="8">
        <v>0.9</v>
      </c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>
        <f t="shared" si="2"/>
        <v>0.9</v>
      </c>
    </row>
    <row r="80" ht="14.25" spans="1:15">
      <c r="A80" s="6">
        <v>78</v>
      </c>
      <c r="B80" s="7" t="s">
        <v>107</v>
      </c>
      <c r="C80" s="8">
        <v>0</v>
      </c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>
        <f t="shared" si="2"/>
        <v>0</v>
      </c>
    </row>
    <row r="81" ht="14.25" spans="1:15">
      <c r="A81" s="6">
        <v>79</v>
      </c>
      <c r="B81" s="9" t="s">
        <v>108</v>
      </c>
      <c r="C81" s="8">
        <v>0</v>
      </c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>
        <f t="shared" si="2"/>
        <v>0</v>
      </c>
    </row>
    <row r="82" ht="14.25" spans="1:15">
      <c r="A82" s="6">
        <v>80</v>
      </c>
      <c r="B82" s="9" t="s">
        <v>109</v>
      </c>
      <c r="C82" s="8">
        <v>0</v>
      </c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>
        <f t="shared" si="2"/>
        <v>0</v>
      </c>
    </row>
    <row r="83" ht="14.25" spans="1:15">
      <c r="A83" s="6">
        <v>81</v>
      </c>
      <c r="B83" s="7" t="s">
        <v>110</v>
      </c>
      <c r="C83" s="8">
        <v>39</v>
      </c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>
        <f t="shared" si="2"/>
        <v>39</v>
      </c>
    </row>
    <row r="84" ht="14.25" spans="1:15">
      <c r="A84" s="6">
        <v>82</v>
      </c>
      <c r="B84" s="9" t="s">
        <v>111</v>
      </c>
      <c r="C84" s="8">
        <v>0</v>
      </c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>
        <f t="shared" si="2"/>
        <v>0</v>
      </c>
    </row>
    <row r="85" ht="14.25" spans="1:15">
      <c r="A85" s="6">
        <v>83</v>
      </c>
      <c r="B85" s="9" t="s">
        <v>112</v>
      </c>
      <c r="C85" s="8">
        <v>0</v>
      </c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>
        <f t="shared" si="2"/>
        <v>0</v>
      </c>
    </row>
    <row r="86" ht="14.25" spans="1:15">
      <c r="A86" s="6">
        <v>84</v>
      </c>
      <c r="B86" s="7" t="s">
        <v>113</v>
      </c>
      <c r="C86" s="8">
        <v>3.99</v>
      </c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>
        <f t="shared" si="2"/>
        <v>3.99</v>
      </c>
    </row>
    <row r="87" ht="14.25" spans="1:15">
      <c r="A87" s="6">
        <v>85</v>
      </c>
      <c r="B87" s="9" t="s">
        <v>114</v>
      </c>
      <c r="C87" s="8">
        <v>0</v>
      </c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>
        <f t="shared" si="2"/>
        <v>0</v>
      </c>
    </row>
    <row r="88" ht="14.25" spans="1:15">
      <c r="A88" s="6">
        <v>86</v>
      </c>
      <c r="B88" s="9" t="s">
        <v>115</v>
      </c>
      <c r="C88" s="8">
        <v>1</v>
      </c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>
        <f t="shared" ref="O88:O119" si="3">SUM(C88:N88)</f>
        <v>1</v>
      </c>
    </row>
    <row r="89" ht="14.25" spans="1:15">
      <c r="A89" s="6">
        <v>87</v>
      </c>
      <c r="B89" s="7" t="s">
        <v>116</v>
      </c>
      <c r="C89" s="8">
        <v>2</v>
      </c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>
        <f t="shared" si="3"/>
        <v>2</v>
      </c>
    </row>
    <row r="90" ht="14.25" spans="1:15">
      <c r="A90" s="6">
        <v>88</v>
      </c>
      <c r="B90" s="9" t="s">
        <v>117</v>
      </c>
      <c r="C90" s="8">
        <v>3</v>
      </c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>
        <f t="shared" si="3"/>
        <v>3</v>
      </c>
    </row>
    <row r="91" ht="14.25" spans="1:15">
      <c r="A91" s="6">
        <v>89</v>
      </c>
      <c r="B91" s="7" t="s">
        <v>118</v>
      </c>
      <c r="C91" s="8">
        <v>4</v>
      </c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>
        <f t="shared" si="3"/>
        <v>4</v>
      </c>
    </row>
    <row r="92" ht="14.25" spans="1:15">
      <c r="A92" s="6">
        <v>90</v>
      </c>
      <c r="B92" s="9" t="s">
        <v>119</v>
      </c>
      <c r="C92" s="8">
        <v>5</v>
      </c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>
        <f t="shared" si="3"/>
        <v>5</v>
      </c>
    </row>
    <row r="93" ht="14.25" spans="1:15">
      <c r="A93" s="6">
        <v>91</v>
      </c>
      <c r="B93" s="9" t="s">
        <v>120</v>
      </c>
      <c r="C93" s="8">
        <v>6</v>
      </c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>
        <f t="shared" si="3"/>
        <v>6</v>
      </c>
    </row>
    <row r="94" ht="14.25" spans="1:15">
      <c r="A94" s="6">
        <v>92</v>
      </c>
      <c r="B94" s="7" t="s">
        <v>121</v>
      </c>
      <c r="C94" s="8">
        <v>7</v>
      </c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>
        <f t="shared" si="3"/>
        <v>7</v>
      </c>
    </row>
    <row r="95" ht="14.25" spans="1:15">
      <c r="A95" s="6">
        <v>93</v>
      </c>
      <c r="B95" s="9" t="s">
        <v>122</v>
      </c>
      <c r="C95" s="8">
        <v>8</v>
      </c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>
        <f t="shared" si="3"/>
        <v>8</v>
      </c>
    </row>
    <row r="96" ht="14.25" spans="1:15">
      <c r="A96" s="6">
        <v>94</v>
      </c>
      <c r="B96" s="9" t="s">
        <v>123</v>
      </c>
      <c r="C96" s="8">
        <v>9</v>
      </c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>
        <f t="shared" si="3"/>
        <v>9</v>
      </c>
    </row>
    <row r="97" ht="14.25" spans="1:15">
      <c r="A97" s="6">
        <v>95</v>
      </c>
      <c r="B97" s="7" t="s">
        <v>124</v>
      </c>
      <c r="C97" s="8">
        <v>10</v>
      </c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>
        <f t="shared" si="3"/>
        <v>10</v>
      </c>
    </row>
    <row r="98" ht="14.25" spans="1:15">
      <c r="A98" s="6">
        <v>96</v>
      </c>
      <c r="B98" s="9" t="s">
        <v>125</v>
      </c>
      <c r="C98" s="8">
        <v>11</v>
      </c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>
        <f t="shared" si="3"/>
        <v>11</v>
      </c>
    </row>
    <row r="99" ht="14.25" spans="1:15">
      <c r="A99" s="6">
        <v>97</v>
      </c>
      <c r="B99" s="9" t="s">
        <v>126</v>
      </c>
      <c r="C99" s="8">
        <v>12</v>
      </c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>
        <f t="shared" si="3"/>
        <v>12</v>
      </c>
    </row>
    <row r="100" ht="14.25" spans="1:15">
      <c r="A100" s="6">
        <v>98</v>
      </c>
      <c r="B100" s="7" t="s">
        <v>127</v>
      </c>
      <c r="C100" s="8">
        <v>13</v>
      </c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>
        <f t="shared" si="3"/>
        <v>13</v>
      </c>
    </row>
    <row r="101" ht="14.25" spans="1:15">
      <c r="A101" s="6">
        <v>99</v>
      </c>
      <c r="B101" s="9" t="s">
        <v>128</v>
      </c>
      <c r="C101" s="8">
        <v>14</v>
      </c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>
        <f t="shared" si="3"/>
        <v>14</v>
      </c>
    </row>
    <row r="102" ht="14.25" spans="1:15">
      <c r="A102" s="6">
        <v>100</v>
      </c>
      <c r="B102" s="7" t="s">
        <v>129</v>
      </c>
      <c r="C102" s="8">
        <v>15</v>
      </c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>
        <f t="shared" si="3"/>
        <v>15</v>
      </c>
    </row>
    <row r="103" ht="14.25" spans="1:15">
      <c r="A103" s="6">
        <v>101</v>
      </c>
      <c r="B103" s="9" t="s">
        <v>130</v>
      </c>
      <c r="C103" s="8">
        <v>16</v>
      </c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>
        <f t="shared" si="3"/>
        <v>16</v>
      </c>
    </row>
    <row r="104" ht="14.25" spans="1:15">
      <c r="A104" s="6">
        <v>102</v>
      </c>
      <c r="B104" s="9" t="s">
        <v>131</v>
      </c>
      <c r="C104" s="8">
        <v>17</v>
      </c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>
        <f t="shared" si="3"/>
        <v>17</v>
      </c>
    </row>
    <row r="105" ht="14.25" spans="1:15">
      <c r="A105" s="6">
        <v>103</v>
      </c>
      <c r="B105" s="7" t="s">
        <v>132</v>
      </c>
      <c r="C105" s="8">
        <v>18</v>
      </c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>
        <f t="shared" si="3"/>
        <v>18</v>
      </c>
    </row>
    <row r="106" ht="14.25" spans="1:15">
      <c r="A106" s="6">
        <v>104</v>
      </c>
      <c r="B106" s="9" t="s">
        <v>133</v>
      </c>
      <c r="C106" s="8">
        <v>19</v>
      </c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>
        <f t="shared" si="3"/>
        <v>19</v>
      </c>
    </row>
    <row r="107" ht="14.25" spans="1:15">
      <c r="A107" s="6">
        <v>105</v>
      </c>
      <c r="B107" s="9" t="s">
        <v>134</v>
      </c>
      <c r="C107" s="8">
        <v>20</v>
      </c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>
        <f t="shared" si="3"/>
        <v>20</v>
      </c>
    </row>
    <row r="108" ht="14.25" spans="1:15">
      <c r="A108" s="6">
        <v>106</v>
      </c>
      <c r="B108" s="7" t="s">
        <v>135</v>
      </c>
      <c r="C108" s="8">
        <v>21</v>
      </c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>
        <f t="shared" si="3"/>
        <v>21</v>
      </c>
    </row>
    <row r="109" ht="14.25" spans="1:15">
      <c r="A109" s="6">
        <v>107</v>
      </c>
      <c r="B109" s="9" t="s">
        <v>136</v>
      </c>
      <c r="C109" s="8">
        <v>22</v>
      </c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>
        <f t="shared" si="3"/>
        <v>22</v>
      </c>
    </row>
    <row r="110" ht="14.25" spans="1:15">
      <c r="A110" s="6">
        <v>108</v>
      </c>
      <c r="B110" s="9" t="s">
        <v>137</v>
      </c>
      <c r="C110" s="8">
        <v>23</v>
      </c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>
        <f t="shared" si="3"/>
        <v>23</v>
      </c>
    </row>
    <row r="111" ht="14.25" spans="1:15">
      <c r="A111" s="6">
        <v>109</v>
      </c>
      <c r="B111" s="7" t="s">
        <v>138</v>
      </c>
      <c r="C111" s="8">
        <v>24</v>
      </c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>
        <f t="shared" si="3"/>
        <v>24</v>
      </c>
    </row>
    <row r="112" ht="14.25" spans="1:15">
      <c r="A112" s="6">
        <v>110</v>
      </c>
      <c r="B112" s="9" t="s">
        <v>139</v>
      </c>
      <c r="C112" s="8">
        <v>25</v>
      </c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>
        <f t="shared" si="3"/>
        <v>25</v>
      </c>
    </row>
    <row r="113" ht="14.25" spans="1:15">
      <c r="A113" s="6">
        <v>111</v>
      </c>
      <c r="B113" s="7" t="s">
        <v>140</v>
      </c>
      <c r="C113" s="8">
        <v>26</v>
      </c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>
        <f t="shared" si="3"/>
        <v>26</v>
      </c>
    </row>
    <row r="114" ht="14.25" spans="1:15">
      <c r="A114" s="6">
        <v>112</v>
      </c>
      <c r="B114" s="9" t="s">
        <v>141</v>
      </c>
      <c r="C114" s="8">
        <v>27</v>
      </c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>
        <f t="shared" si="3"/>
        <v>27</v>
      </c>
    </row>
    <row r="115" ht="14.25" spans="1:15">
      <c r="A115" s="6">
        <v>113</v>
      </c>
      <c r="B115" s="9" t="s">
        <v>142</v>
      </c>
      <c r="C115" s="8">
        <v>28</v>
      </c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>
        <f t="shared" si="3"/>
        <v>28</v>
      </c>
    </row>
    <row r="116" ht="14.25" spans="1:15">
      <c r="A116" s="6">
        <v>114</v>
      </c>
      <c r="B116" s="7" t="s">
        <v>143</v>
      </c>
      <c r="C116" s="8">
        <v>29</v>
      </c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>
        <f t="shared" si="3"/>
        <v>29</v>
      </c>
    </row>
    <row r="117" ht="14.25" spans="1:15">
      <c r="A117" s="6">
        <v>115</v>
      </c>
      <c r="B117" s="9" t="s">
        <v>144</v>
      </c>
      <c r="C117" s="8">
        <v>30</v>
      </c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>
        <f t="shared" si="3"/>
        <v>30</v>
      </c>
    </row>
    <row r="118" ht="14.25" spans="1:15">
      <c r="A118" s="6">
        <v>116</v>
      </c>
      <c r="B118" s="9" t="s">
        <v>145</v>
      </c>
      <c r="C118" s="8">
        <v>31</v>
      </c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>
        <f t="shared" si="3"/>
        <v>31</v>
      </c>
    </row>
    <row r="119" ht="14.25" spans="1:15">
      <c r="A119" s="6">
        <v>117</v>
      </c>
      <c r="B119" s="7" t="s">
        <v>146</v>
      </c>
      <c r="C119" s="8">
        <v>32</v>
      </c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>
        <f t="shared" si="3"/>
        <v>32</v>
      </c>
    </row>
    <row r="120" ht="14.25" spans="1:15">
      <c r="A120" s="6">
        <v>118</v>
      </c>
      <c r="B120" s="9" t="s">
        <v>147</v>
      </c>
      <c r="C120" s="8">
        <v>33</v>
      </c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>
        <f t="shared" ref="O120:O151" si="4">SUM(C120:N120)</f>
        <v>33</v>
      </c>
    </row>
    <row r="121" ht="14.25" spans="1:15">
      <c r="A121" s="6">
        <v>119</v>
      </c>
      <c r="B121" s="9" t="s">
        <v>148</v>
      </c>
      <c r="C121" s="8">
        <v>34</v>
      </c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>
        <f t="shared" si="4"/>
        <v>34</v>
      </c>
    </row>
    <row r="122" ht="14.25" spans="1:15">
      <c r="A122" s="6">
        <v>120</v>
      </c>
      <c r="B122" s="7" t="s">
        <v>149</v>
      </c>
      <c r="C122" s="8">
        <v>35</v>
      </c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>
        <f t="shared" si="4"/>
        <v>35</v>
      </c>
    </row>
    <row r="123" ht="14.25" spans="1:15">
      <c r="A123" s="6">
        <v>121</v>
      </c>
      <c r="B123" s="9" t="s">
        <v>150</v>
      </c>
      <c r="C123" s="8">
        <v>36</v>
      </c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>
        <f t="shared" si="4"/>
        <v>36</v>
      </c>
    </row>
    <row r="124" ht="14.25" spans="1:15">
      <c r="A124" s="6">
        <v>122</v>
      </c>
      <c r="B124" s="7" t="s">
        <v>151</v>
      </c>
      <c r="C124" s="8">
        <v>37</v>
      </c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>
        <f t="shared" si="4"/>
        <v>37</v>
      </c>
    </row>
    <row r="125" ht="14.25" spans="1:15">
      <c r="A125" s="6">
        <v>123</v>
      </c>
      <c r="B125" s="9" t="s">
        <v>152</v>
      </c>
      <c r="C125" s="8">
        <v>38</v>
      </c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>
        <f t="shared" si="4"/>
        <v>38</v>
      </c>
    </row>
    <row r="126" ht="14.25" spans="1:15">
      <c r="A126" s="6">
        <v>124</v>
      </c>
      <c r="B126" s="9" t="s">
        <v>153</v>
      </c>
      <c r="C126" s="8">
        <v>39</v>
      </c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>
        <f t="shared" si="4"/>
        <v>39</v>
      </c>
    </row>
    <row r="127" ht="14.25" spans="1:15">
      <c r="A127" s="6">
        <v>125</v>
      </c>
      <c r="B127" s="7" t="s">
        <v>154</v>
      </c>
      <c r="C127" s="8">
        <v>40</v>
      </c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>
        <f t="shared" si="4"/>
        <v>40</v>
      </c>
    </row>
    <row r="128" ht="14.25" spans="1:15">
      <c r="A128" s="6">
        <v>126</v>
      </c>
      <c r="B128" s="9" t="s">
        <v>155</v>
      </c>
      <c r="C128" s="8">
        <v>41</v>
      </c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>
        <f t="shared" si="4"/>
        <v>41</v>
      </c>
    </row>
    <row r="129" ht="14.25" spans="1:15">
      <c r="A129" s="6">
        <v>127</v>
      </c>
      <c r="B129" s="9" t="s">
        <v>156</v>
      </c>
      <c r="C129" s="8">
        <v>42</v>
      </c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>
        <f t="shared" si="4"/>
        <v>42</v>
      </c>
    </row>
    <row r="130" ht="14.25" spans="1:15">
      <c r="A130" s="6">
        <v>128</v>
      </c>
      <c r="B130" s="7" t="s">
        <v>157</v>
      </c>
      <c r="C130" s="8">
        <v>43</v>
      </c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>
        <f t="shared" si="4"/>
        <v>43</v>
      </c>
    </row>
    <row r="131" ht="14.25" spans="1:15">
      <c r="A131" s="6">
        <v>129</v>
      </c>
      <c r="B131" s="9" t="s">
        <v>158</v>
      </c>
      <c r="C131" s="8">
        <v>44</v>
      </c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>
        <f t="shared" si="4"/>
        <v>44</v>
      </c>
    </row>
    <row r="132" ht="14.25" spans="1:15">
      <c r="A132" s="6">
        <v>130</v>
      </c>
      <c r="B132" s="9" t="s">
        <v>159</v>
      </c>
      <c r="C132" s="8">
        <v>45</v>
      </c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>
        <f t="shared" si="4"/>
        <v>45</v>
      </c>
    </row>
    <row r="133" ht="14.25" spans="1:15">
      <c r="A133" s="6">
        <v>131</v>
      </c>
      <c r="B133" s="7" t="s">
        <v>160</v>
      </c>
      <c r="C133" s="8">
        <v>46</v>
      </c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>
        <f t="shared" si="4"/>
        <v>46</v>
      </c>
    </row>
    <row r="134" ht="14.25" spans="1:15">
      <c r="A134" s="6">
        <v>132</v>
      </c>
      <c r="B134" s="9" t="s">
        <v>161</v>
      </c>
      <c r="C134" s="8">
        <v>47</v>
      </c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>
        <f t="shared" si="4"/>
        <v>47</v>
      </c>
    </row>
    <row r="135" ht="14.25" spans="1:15">
      <c r="A135" s="6">
        <v>133</v>
      </c>
      <c r="B135" s="7" t="s">
        <v>162</v>
      </c>
      <c r="C135" s="8">
        <v>48</v>
      </c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>
        <f t="shared" si="4"/>
        <v>48</v>
      </c>
    </row>
    <row r="136" ht="14.25" spans="1:15">
      <c r="A136" s="6">
        <v>134</v>
      </c>
      <c r="B136" s="9" t="s">
        <v>163</v>
      </c>
      <c r="C136" s="8">
        <v>49</v>
      </c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>
        <f t="shared" si="4"/>
        <v>49</v>
      </c>
    </row>
    <row r="137" ht="14.25" spans="1:15">
      <c r="A137" s="6">
        <v>135</v>
      </c>
      <c r="B137" s="9" t="s">
        <v>164</v>
      </c>
      <c r="C137" s="8">
        <v>50</v>
      </c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>
        <f t="shared" si="4"/>
        <v>50</v>
      </c>
    </row>
    <row r="138" ht="14.25" spans="1:15">
      <c r="A138" s="6">
        <v>136</v>
      </c>
      <c r="B138" s="9" t="s">
        <v>165</v>
      </c>
      <c r="C138" s="8">
        <v>51</v>
      </c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>
        <f t="shared" si="4"/>
        <v>51</v>
      </c>
    </row>
    <row r="139" ht="14.25" spans="1:15">
      <c r="A139" s="6">
        <v>137</v>
      </c>
      <c r="B139" s="7" t="s">
        <v>166</v>
      </c>
      <c r="C139" s="8">
        <v>52</v>
      </c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>
        <f t="shared" si="4"/>
        <v>52</v>
      </c>
    </row>
    <row r="140" ht="14.25" spans="1:15">
      <c r="A140" s="6">
        <v>138</v>
      </c>
      <c r="B140" s="9" t="s">
        <v>167</v>
      </c>
      <c r="C140" s="8">
        <v>53</v>
      </c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>
        <f t="shared" si="4"/>
        <v>53</v>
      </c>
    </row>
    <row r="141" ht="14.25" spans="1:15">
      <c r="A141" s="6">
        <v>139</v>
      </c>
      <c r="B141" s="9" t="s">
        <v>168</v>
      </c>
      <c r="C141" s="8">
        <v>54</v>
      </c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>
        <f t="shared" si="4"/>
        <v>54</v>
      </c>
    </row>
    <row r="142" ht="14.25" spans="1:15">
      <c r="A142" s="6">
        <v>140</v>
      </c>
      <c r="B142" s="9" t="s">
        <v>169</v>
      </c>
      <c r="C142" s="8">
        <v>55</v>
      </c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>
        <f t="shared" si="4"/>
        <v>55</v>
      </c>
    </row>
    <row r="143" ht="14.25" spans="1:15">
      <c r="A143" s="6">
        <v>141</v>
      </c>
      <c r="B143" s="7" t="s">
        <v>170</v>
      </c>
      <c r="C143" s="8">
        <v>56</v>
      </c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>
        <f t="shared" si="4"/>
        <v>56</v>
      </c>
    </row>
    <row r="144" ht="14.25" spans="1:15">
      <c r="A144" s="6">
        <v>142</v>
      </c>
      <c r="B144" s="9" t="s">
        <v>171</v>
      </c>
      <c r="C144" s="8">
        <v>57</v>
      </c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>
        <f t="shared" si="4"/>
        <v>57</v>
      </c>
    </row>
    <row r="145" ht="14.25" spans="1:15">
      <c r="A145" s="6">
        <v>143</v>
      </c>
      <c r="B145" s="9" t="s">
        <v>172</v>
      </c>
      <c r="C145" s="8">
        <v>58</v>
      </c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>
        <f t="shared" si="4"/>
        <v>58</v>
      </c>
    </row>
    <row r="146" ht="14.25" spans="1:15">
      <c r="A146" s="6">
        <v>144</v>
      </c>
      <c r="B146" s="9" t="s">
        <v>173</v>
      </c>
      <c r="C146" s="8">
        <v>59</v>
      </c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>
        <f t="shared" si="4"/>
        <v>59</v>
      </c>
    </row>
    <row r="147" ht="14.25" spans="1:15">
      <c r="A147" s="6">
        <v>145</v>
      </c>
      <c r="B147" s="7" t="s">
        <v>174</v>
      </c>
      <c r="C147" s="8">
        <v>60</v>
      </c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>
        <f t="shared" si="4"/>
        <v>60</v>
      </c>
    </row>
    <row r="148" ht="14.25" spans="1:15">
      <c r="A148" s="6">
        <v>146</v>
      </c>
      <c r="B148" s="9" t="s">
        <v>175</v>
      </c>
      <c r="C148" s="8">
        <v>61</v>
      </c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>
        <f t="shared" si="4"/>
        <v>61</v>
      </c>
    </row>
    <row r="149" ht="14.25" spans="1:15">
      <c r="A149" s="6">
        <v>147</v>
      </c>
      <c r="B149" s="9" t="s">
        <v>176</v>
      </c>
      <c r="C149" s="8">
        <v>62</v>
      </c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>
        <f t="shared" si="4"/>
        <v>62</v>
      </c>
    </row>
    <row r="150" ht="14.25" spans="1:15">
      <c r="A150" s="6">
        <v>148</v>
      </c>
      <c r="B150" s="9" t="s">
        <v>177</v>
      </c>
      <c r="C150" s="8">
        <v>63</v>
      </c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>
        <f t="shared" si="4"/>
        <v>63</v>
      </c>
    </row>
    <row r="151" ht="14.25" spans="1:15">
      <c r="A151" s="6">
        <v>149</v>
      </c>
      <c r="B151" s="7" t="s">
        <v>178</v>
      </c>
      <c r="C151" s="8">
        <v>64</v>
      </c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>
        <f t="shared" si="4"/>
        <v>64</v>
      </c>
    </row>
    <row r="152" ht="14.25" spans="1:15">
      <c r="A152" s="6">
        <v>150</v>
      </c>
      <c r="B152" s="9" t="s">
        <v>179</v>
      </c>
      <c r="C152" s="8">
        <v>65</v>
      </c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>
        <f t="shared" ref="O152:O183" si="5">SUM(C152:N152)</f>
        <v>65</v>
      </c>
    </row>
    <row r="153" ht="14.25" spans="1:15">
      <c r="A153" s="6">
        <v>151</v>
      </c>
      <c r="B153" s="9" t="s">
        <v>180</v>
      </c>
      <c r="C153" s="8">
        <v>66</v>
      </c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>
        <f t="shared" si="5"/>
        <v>66</v>
      </c>
    </row>
    <row r="154" ht="14.25" spans="1:15">
      <c r="A154" s="6">
        <v>152</v>
      </c>
      <c r="B154" s="9" t="s">
        <v>181</v>
      </c>
      <c r="C154" s="8">
        <v>67</v>
      </c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>
        <f t="shared" si="5"/>
        <v>67</v>
      </c>
    </row>
    <row r="155" ht="14.25" spans="1:15">
      <c r="A155" s="6">
        <v>153</v>
      </c>
      <c r="B155" s="7" t="s">
        <v>182</v>
      </c>
      <c r="C155" s="8">
        <v>68</v>
      </c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>
        <f t="shared" si="5"/>
        <v>68</v>
      </c>
    </row>
    <row r="156" ht="14.25" spans="1:15">
      <c r="A156" s="6">
        <v>154</v>
      </c>
      <c r="B156" s="9" t="s">
        <v>183</v>
      </c>
      <c r="C156" s="8">
        <v>69</v>
      </c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>
        <f t="shared" si="5"/>
        <v>69</v>
      </c>
    </row>
    <row r="157" ht="14.25" spans="1:15">
      <c r="A157" s="6">
        <v>155</v>
      </c>
      <c r="B157" s="9" t="s">
        <v>184</v>
      </c>
      <c r="C157" s="8">
        <v>70</v>
      </c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>
        <f t="shared" si="5"/>
        <v>70</v>
      </c>
    </row>
    <row r="158" ht="14.25" spans="1:15">
      <c r="A158" s="6">
        <v>156</v>
      </c>
      <c r="B158" s="9" t="s">
        <v>185</v>
      </c>
      <c r="C158" s="8">
        <v>71</v>
      </c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>
        <f t="shared" si="5"/>
        <v>71</v>
      </c>
    </row>
    <row r="159" ht="14.25" spans="1:15">
      <c r="A159" s="6">
        <v>157</v>
      </c>
      <c r="B159" s="7" t="s">
        <v>186</v>
      </c>
      <c r="C159" s="8">
        <v>72</v>
      </c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>
        <f t="shared" si="5"/>
        <v>72</v>
      </c>
    </row>
    <row r="160" ht="14.25" spans="1:15">
      <c r="A160" s="6">
        <v>158</v>
      </c>
      <c r="B160" s="9" t="s">
        <v>187</v>
      </c>
      <c r="C160" s="8">
        <v>73</v>
      </c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>
        <f t="shared" si="5"/>
        <v>73</v>
      </c>
    </row>
    <row r="161" ht="14.25" spans="1:15">
      <c r="A161" s="6">
        <v>159</v>
      </c>
      <c r="B161" s="9" t="s">
        <v>188</v>
      </c>
      <c r="C161" s="8">
        <v>74</v>
      </c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>
        <f t="shared" si="5"/>
        <v>74</v>
      </c>
    </row>
    <row r="162" ht="14.25" spans="1:15">
      <c r="A162" s="6">
        <v>160</v>
      </c>
      <c r="B162" s="9" t="s">
        <v>189</v>
      </c>
      <c r="C162" s="8">
        <v>75</v>
      </c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>
        <f t="shared" si="5"/>
        <v>75</v>
      </c>
    </row>
    <row r="163" ht="14.25" spans="1:15">
      <c r="A163" s="6">
        <v>161</v>
      </c>
      <c r="B163" s="7" t="s">
        <v>190</v>
      </c>
      <c r="C163" s="8">
        <v>76</v>
      </c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>
        <f t="shared" si="5"/>
        <v>76</v>
      </c>
    </row>
    <row r="164" ht="14.25" spans="1:15">
      <c r="A164" s="6">
        <v>162</v>
      </c>
      <c r="B164" s="9" t="s">
        <v>191</v>
      </c>
      <c r="C164" s="8">
        <v>77</v>
      </c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>
        <f t="shared" si="5"/>
        <v>77</v>
      </c>
    </row>
    <row r="165" ht="14.25" spans="1:15">
      <c r="A165" s="6">
        <v>163</v>
      </c>
      <c r="B165" s="9" t="s">
        <v>192</v>
      </c>
      <c r="C165" s="8">
        <v>78</v>
      </c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>
        <f t="shared" si="5"/>
        <v>78</v>
      </c>
    </row>
    <row r="166" ht="14.25" spans="1:15">
      <c r="A166" s="6">
        <v>164</v>
      </c>
      <c r="B166" s="9" t="s">
        <v>193</v>
      </c>
      <c r="C166" s="8">
        <v>79</v>
      </c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>
        <f t="shared" si="5"/>
        <v>79</v>
      </c>
    </row>
    <row r="167" ht="14.25" spans="1:15">
      <c r="A167" s="6">
        <v>165</v>
      </c>
      <c r="B167" s="7" t="s">
        <v>194</v>
      </c>
      <c r="C167" s="8">
        <v>80</v>
      </c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>
        <f t="shared" si="5"/>
        <v>80</v>
      </c>
    </row>
    <row r="168" ht="14.25" spans="1:15">
      <c r="A168" s="6">
        <v>166</v>
      </c>
      <c r="B168" s="9" t="s">
        <v>195</v>
      </c>
      <c r="C168" s="8">
        <v>81</v>
      </c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>
        <f t="shared" si="5"/>
        <v>81</v>
      </c>
    </row>
    <row r="169" ht="14.25" spans="1:15">
      <c r="A169" s="6">
        <v>167</v>
      </c>
      <c r="B169" s="9" t="s">
        <v>196</v>
      </c>
      <c r="C169" s="8">
        <v>82</v>
      </c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>
        <f t="shared" si="5"/>
        <v>82</v>
      </c>
    </row>
    <row r="170" ht="14.25" spans="1:15">
      <c r="A170" s="6">
        <v>168</v>
      </c>
      <c r="B170" s="9" t="s">
        <v>197</v>
      </c>
      <c r="C170" s="8">
        <v>83</v>
      </c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>
        <f t="shared" si="5"/>
        <v>83</v>
      </c>
    </row>
    <row r="171" ht="14.25" spans="1:15">
      <c r="A171" s="6">
        <v>169</v>
      </c>
      <c r="B171" s="7" t="s">
        <v>198</v>
      </c>
      <c r="C171" s="8">
        <v>84</v>
      </c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>
        <f t="shared" si="5"/>
        <v>84</v>
      </c>
    </row>
    <row r="172" ht="14.25" spans="1:15">
      <c r="A172" s="6">
        <v>170</v>
      </c>
      <c r="B172" s="9" t="s">
        <v>199</v>
      </c>
      <c r="C172" s="8">
        <v>85</v>
      </c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>
        <f t="shared" si="5"/>
        <v>85</v>
      </c>
    </row>
    <row r="173" ht="14.25" spans="1:15">
      <c r="A173" s="6">
        <v>171</v>
      </c>
      <c r="B173" s="9" t="s">
        <v>200</v>
      </c>
      <c r="C173" s="8">
        <v>86</v>
      </c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>
        <f t="shared" si="5"/>
        <v>86</v>
      </c>
    </row>
    <row r="174" ht="14.25" spans="1:15">
      <c r="A174" s="6">
        <v>172</v>
      </c>
      <c r="B174" s="9" t="s">
        <v>201</v>
      </c>
      <c r="C174" s="8">
        <v>87</v>
      </c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>
        <f t="shared" si="5"/>
        <v>87</v>
      </c>
    </row>
    <row r="175" ht="14.25" spans="1:15">
      <c r="A175" s="6">
        <v>173</v>
      </c>
      <c r="B175" s="7" t="s">
        <v>202</v>
      </c>
      <c r="C175" s="8">
        <v>88</v>
      </c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>
        <f t="shared" si="5"/>
        <v>88</v>
      </c>
    </row>
    <row r="176" ht="14.25" spans="1:15">
      <c r="A176" s="6">
        <v>174</v>
      </c>
      <c r="B176" s="9" t="s">
        <v>203</v>
      </c>
      <c r="C176" s="8">
        <v>89</v>
      </c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>
        <f t="shared" si="5"/>
        <v>89</v>
      </c>
    </row>
    <row r="177" ht="14.25" spans="1:15">
      <c r="A177" s="6">
        <v>175</v>
      </c>
      <c r="B177" s="9" t="s">
        <v>204</v>
      </c>
      <c r="C177" s="8">
        <v>90</v>
      </c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>
        <f t="shared" si="5"/>
        <v>90</v>
      </c>
    </row>
    <row r="178" ht="14.25" spans="1:15">
      <c r="A178" s="6">
        <v>176</v>
      </c>
      <c r="B178" s="9" t="s">
        <v>205</v>
      </c>
      <c r="C178" s="8">
        <v>91</v>
      </c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>
        <f t="shared" si="5"/>
        <v>91</v>
      </c>
    </row>
    <row r="179" ht="14.25" spans="1:15">
      <c r="A179" s="6">
        <v>177</v>
      </c>
      <c r="B179" s="7" t="s">
        <v>206</v>
      </c>
      <c r="C179" s="8">
        <v>92</v>
      </c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>
        <f t="shared" si="5"/>
        <v>92</v>
      </c>
    </row>
    <row r="180" ht="14.25" spans="1:15">
      <c r="A180" s="6">
        <v>178</v>
      </c>
      <c r="B180" s="9" t="s">
        <v>207</v>
      </c>
      <c r="C180" s="8">
        <v>93</v>
      </c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>
        <f t="shared" si="5"/>
        <v>93</v>
      </c>
    </row>
    <row r="181" ht="14.25" spans="1:15">
      <c r="A181" s="6">
        <v>179</v>
      </c>
      <c r="B181" s="9" t="s">
        <v>208</v>
      </c>
      <c r="C181" s="8">
        <v>94</v>
      </c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>
        <f t="shared" si="5"/>
        <v>94</v>
      </c>
    </row>
    <row r="182" ht="14.25" spans="1:15">
      <c r="A182" s="6">
        <v>180</v>
      </c>
      <c r="B182" s="9" t="s">
        <v>209</v>
      </c>
      <c r="C182" s="8">
        <v>95</v>
      </c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>
        <f t="shared" si="5"/>
        <v>95</v>
      </c>
    </row>
    <row r="183" ht="14.25" spans="1:15">
      <c r="A183" s="6">
        <v>181</v>
      </c>
      <c r="B183" s="7" t="s">
        <v>210</v>
      </c>
      <c r="C183" s="8">
        <v>96</v>
      </c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>
        <f t="shared" si="5"/>
        <v>96</v>
      </c>
    </row>
    <row r="184" ht="14.25" spans="1:15">
      <c r="A184" s="6">
        <v>182</v>
      </c>
      <c r="B184" s="9" t="s">
        <v>211</v>
      </c>
      <c r="C184" s="8">
        <v>97</v>
      </c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>
        <f t="shared" ref="O184:O202" si="6">SUM(C184:N184)</f>
        <v>97</v>
      </c>
    </row>
    <row r="185" ht="14.25" spans="1:15">
      <c r="A185" s="6">
        <v>183</v>
      </c>
      <c r="B185" s="9" t="s">
        <v>212</v>
      </c>
      <c r="C185" s="8">
        <v>98</v>
      </c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>
        <f t="shared" si="6"/>
        <v>98</v>
      </c>
    </row>
    <row r="186" ht="14.25" spans="1:15">
      <c r="A186" s="6">
        <v>184</v>
      </c>
      <c r="B186" s="9" t="s">
        <v>213</v>
      </c>
      <c r="C186" s="8">
        <v>99</v>
      </c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>
        <f t="shared" si="6"/>
        <v>99</v>
      </c>
    </row>
    <row r="187" ht="14.25" spans="1:15">
      <c r="A187" s="6">
        <v>185</v>
      </c>
      <c r="B187" s="7" t="s">
        <v>214</v>
      </c>
      <c r="C187" s="8">
        <v>100</v>
      </c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>
        <f t="shared" si="6"/>
        <v>100</v>
      </c>
    </row>
    <row r="188" ht="14.25" spans="1:15">
      <c r="A188" s="6">
        <v>186</v>
      </c>
      <c r="B188" s="9" t="s">
        <v>215</v>
      </c>
      <c r="C188" s="8">
        <v>101</v>
      </c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>
        <f t="shared" si="6"/>
        <v>101</v>
      </c>
    </row>
    <row r="189" ht="14.25" spans="1:15">
      <c r="A189" s="6">
        <v>187</v>
      </c>
      <c r="B189" s="9" t="s">
        <v>216</v>
      </c>
      <c r="C189" s="8">
        <v>102</v>
      </c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>
        <f t="shared" si="6"/>
        <v>102</v>
      </c>
    </row>
    <row r="190" ht="14.25" spans="1:15">
      <c r="A190" s="6">
        <v>188</v>
      </c>
      <c r="B190" s="9" t="s">
        <v>217</v>
      </c>
      <c r="C190" s="8">
        <v>103</v>
      </c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>
        <f t="shared" si="6"/>
        <v>103</v>
      </c>
    </row>
    <row r="191" ht="14.25" spans="1:15">
      <c r="A191" s="6">
        <v>189</v>
      </c>
      <c r="B191" s="7" t="s">
        <v>218</v>
      </c>
      <c r="C191" s="8">
        <v>104</v>
      </c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>
        <f t="shared" si="6"/>
        <v>104</v>
      </c>
    </row>
    <row r="192" ht="14.25" spans="1:15">
      <c r="A192" s="6">
        <v>190</v>
      </c>
      <c r="B192" s="9" t="s">
        <v>219</v>
      </c>
      <c r="C192" s="8">
        <v>105</v>
      </c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>
        <f t="shared" si="6"/>
        <v>105</v>
      </c>
    </row>
    <row r="193" ht="14.25" spans="1:15">
      <c r="A193" s="6">
        <v>191</v>
      </c>
      <c r="B193" s="9" t="s">
        <v>220</v>
      </c>
      <c r="C193" s="8">
        <v>106</v>
      </c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>
        <f t="shared" si="6"/>
        <v>106</v>
      </c>
    </row>
    <row r="194" ht="14.25" spans="1:15">
      <c r="A194" s="6">
        <v>192</v>
      </c>
      <c r="B194" s="9" t="s">
        <v>221</v>
      </c>
      <c r="C194" s="8">
        <v>107</v>
      </c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>
        <f t="shared" si="6"/>
        <v>107</v>
      </c>
    </row>
    <row r="195" ht="14.25" spans="1:15">
      <c r="A195" s="6">
        <v>193</v>
      </c>
      <c r="B195" s="7" t="s">
        <v>222</v>
      </c>
      <c r="C195" s="8">
        <v>108</v>
      </c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>
        <f t="shared" si="6"/>
        <v>108</v>
      </c>
    </row>
    <row r="196" ht="14.25" spans="1:15">
      <c r="A196" s="6">
        <v>194</v>
      </c>
      <c r="B196" s="9" t="s">
        <v>223</v>
      </c>
      <c r="C196" s="8">
        <v>109</v>
      </c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>
        <f t="shared" si="6"/>
        <v>109</v>
      </c>
    </row>
    <row r="197" ht="14.25" spans="1:15">
      <c r="A197" s="6">
        <v>195</v>
      </c>
      <c r="B197" s="9" t="s">
        <v>224</v>
      </c>
      <c r="C197" s="8">
        <v>110</v>
      </c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>
        <f t="shared" si="6"/>
        <v>110</v>
      </c>
    </row>
    <row r="198" ht="14.25" spans="1:15">
      <c r="A198" s="6">
        <v>196</v>
      </c>
      <c r="B198" s="9" t="s">
        <v>225</v>
      </c>
      <c r="C198" s="8">
        <v>111</v>
      </c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>
        <f t="shared" si="6"/>
        <v>111</v>
      </c>
    </row>
    <row r="199" ht="14.25" spans="1:15">
      <c r="A199" s="6">
        <v>197</v>
      </c>
      <c r="B199" s="7" t="s">
        <v>226</v>
      </c>
      <c r="C199" s="8">
        <v>112</v>
      </c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>
        <f t="shared" si="6"/>
        <v>112</v>
      </c>
    </row>
    <row r="200" ht="14.25" spans="1:15">
      <c r="A200" s="6">
        <v>198</v>
      </c>
      <c r="B200" s="9" t="s">
        <v>227</v>
      </c>
      <c r="C200" s="8">
        <v>113</v>
      </c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>
        <f t="shared" si="6"/>
        <v>113</v>
      </c>
    </row>
    <row r="201" ht="14.25" spans="1:15">
      <c r="A201" s="6">
        <v>199</v>
      </c>
      <c r="B201" s="9" t="s">
        <v>228</v>
      </c>
      <c r="C201" s="8">
        <v>114</v>
      </c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>
        <f t="shared" si="6"/>
        <v>114</v>
      </c>
    </row>
    <row r="202" ht="14.25" spans="1:15">
      <c r="A202" s="6">
        <v>200</v>
      </c>
      <c r="B202" s="9" t="s">
        <v>229</v>
      </c>
      <c r="C202" s="8">
        <v>115</v>
      </c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>
        <f t="shared" si="6"/>
        <v>115</v>
      </c>
    </row>
    <row r="205" spans="1:1">
      <c r="A205" t="s">
        <v>264</v>
      </c>
    </row>
  </sheetData>
  <mergeCells count="1">
    <mergeCell ref="A1:O1"/>
  </mergeCells>
  <pageMargins left="0.75" right="0.75" top="1" bottom="1" header="0.511805555555556" footer="0.511805555555556"/>
  <headerFooter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05"/>
  <sheetViews>
    <sheetView workbookViewId="0">
      <selection activeCell="A1" sqref="A1:O1"/>
    </sheetView>
  </sheetViews>
  <sheetFormatPr defaultColWidth="9" defaultRowHeight="13.5"/>
  <cols>
    <col min="1" max="1" width="5.125" customWidth="1"/>
    <col min="3" max="11" width="10.375"/>
    <col min="12" max="14" width="11.5"/>
    <col min="15" max="15" width="10.375" customWidth="1"/>
  </cols>
  <sheetData>
    <row r="1" ht="18.75" spans="1:15">
      <c r="A1" s="1" t="s">
        <v>266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ht="14.25" spans="1:15">
      <c r="A2" s="2" t="s">
        <v>18</v>
      </c>
      <c r="B2" s="3" t="s">
        <v>19</v>
      </c>
      <c r="C2" s="4" t="s">
        <v>250</v>
      </c>
      <c r="D2" s="5" t="s">
        <v>251</v>
      </c>
      <c r="E2" s="4" t="s">
        <v>252</v>
      </c>
      <c r="F2" s="5" t="s">
        <v>253</v>
      </c>
      <c r="G2" s="4" t="s">
        <v>254</v>
      </c>
      <c r="H2" s="5" t="s">
        <v>255</v>
      </c>
      <c r="I2" s="4" t="s">
        <v>256</v>
      </c>
      <c r="J2" s="5" t="s">
        <v>257</v>
      </c>
      <c r="K2" s="4" t="s">
        <v>258</v>
      </c>
      <c r="L2" s="5" t="s">
        <v>259</v>
      </c>
      <c r="M2" s="4" t="s">
        <v>260</v>
      </c>
      <c r="N2" s="5" t="s">
        <v>261</v>
      </c>
      <c r="O2" s="6" t="s">
        <v>263</v>
      </c>
    </row>
    <row r="3" ht="14.25" spans="1:15">
      <c r="A3" s="6">
        <v>1</v>
      </c>
      <c r="B3" s="7" t="s">
        <v>30</v>
      </c>
      <c r="C3" s="8">
        <v>0</v>
      </c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>
        <f t="shared" ref="O3:O66" si="0">SUM(C3:N3)</f>
        <v>0</v>
      </c>
    </row>
    <row r="4" ht="14.25" spans="1:15">
      <c r="A4" s="6">
        <v>2</v>
      </c>
      <c r="B4" s="9" t="s">
        <v>31</v>
      </c>
      <c r="C4" s="8">
        <v>0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>
        <f t="shared" si="0"/>
        <v>0</v>
      </c>
    </row>
    <row r="5" ht="14.25" spans="1:15">
      <c r="A5" s="6">
        <v>3</v>
      </c>
      <c r="B5" s="9" t="s">
        <v>32</v>
      </c>
      <c r="C5" s="8">
        <v>18.8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>
        <f t="shared" si="0"/>
        <v>18.8</v>
      </c>
    </row>
    <row r="6" ht="14.25" spans="1:15">
      <c r="A6" s="6">
        <v>4</v>
      </c>
      <c r="B6" s="7" t="s">
        <v>33</v>
      </c>
      <c r="C6" s="8">
        <v>11.14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>
        <f t="shared" si="0"/>
        <v>11.14</v>
      </c>
    </row>
    <row r="7" ht="14.25" spans="1:15">
      <c r="A7" s="6">
        <v>5</v>
      </c>
      <c r="B7" s="9" t="s">
        <v>34</v>
      </c>
      <c r="C7" s="8">
        <v>0</v>
      </c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>
        <f t="shared" si="0"/>
        <v>0</v>
      </c>
    </row>
    <row r="8" ht="14.25" spans="1:15">
      <c r="A8" s="6">
        <v>6</v>
      </c>
      <c r="B8" s="9" t="s">
        <v>35</v>
      </c>
      <c r="C8" s="8">
        <v>0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>
        <f t="shared" si="0"/>
        <v>0</v>
      </c>
    </row>
    <row r="9" ht="14.25" spans="1:15">
      <c r="A9" s="6">
        <v>7</v>
      </c>
      <c r="B9" s="7" t="s">
        <v>36</v>
      </c>
      <c r="C9" s="8">
        <v>0</v>
      </c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>
        <f t="shared" si="0"/>
        <v>0</v>
      </c>
    </row>
    <row r="10" ht="14.25" spans="1:15">
      <c r="A10" s="6">
        <v>8</v>
      </c>
      <c r="B10" s="9" t="s">
        <v>37</v>
      </c>
      <c r="C10" s="8">
        <v>0</v>
      </c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>
        <f t="shared" si="0"/>
        <v>0</v>
      </c>
    </row>
    <row r="11" ht="14.25" spans="1:15">
      <c r="A11" s="6">
        <v>9</v>
      </c>
      <c r="B11" s="9" t="s">
        <v>38</v>
      </c>
      <c r="C11" s="8">
        <v>0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>
        <f t="shared" si="0"/>
        <v>0</v>
      </c>
    </row>
    <row r="12" ht="14.25" spans="1:15">
      <c r="A12" s="6">
        <v>10</v>
      </c>
      <c r="B12" s="7" t="s">
        <v>39</v>
      </c>
      <c r="C12" s="8">
        <v>0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>
        <f t="shared" si="0"/>
        <v>0</v>
      </c>
    </row>
    <row r="13" ht="14.25" spans="1:15">
      <c r="A13" s="6">
        <v>11</v>
      </c>
      <c r="B13" s="9" t="s">
        <v>40</v>
      </c>
      <c r="C13" s="8">
        <v>0</v>
      </c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>
        <f t="shared" si="0"/>
        <v>0</v>
      </c>
    </row>
    <row r="14" ht="14.25" spans="1:15">
      <c r="A14" s="6">
        <v>12</v>
      </c>
      <c r="B14" s="7" t="s">
        <v>41</v>
      </c>
      <c r="C14" s="8">
        <v>0</v>
      </c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>
        <f t="shared" si="0"/>
        <v>0</v>
      </c>
    </row>
    <row r="15" ht="14.25" spans="1:15">
      <c r="A15" s="6">
        <v>13</v>
      </c>
      <c r="B15" s="9" t="s">
        <v>42</v>
      </c>
      <c r="C15" s="8">
        <v>0</v>
      </c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>
        <f t="shared" si="0"/>
        <v>0</v>
      </c>
    </row>
    <row r="16" ht="14.25" spans="1:15">
      <c r="A16" s="6">
        <v>14</v>
      </c>
      <c r="B16" s="9" t="s">
        <v>43</v>
      </c>
      <c r="C16" s="8">
        <v>0</v>
      </c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>
        <f t="shared" si="0"/>
        <v>0</v>
      </c>
    </row>
    <row r="17" ht="14.25" spans="1:15">
      <c r="A17" s="6">
        <v>15</v>
      </c>
      <c r="B17" s="7" t="s">
        <v>44</v>
      </c>
      <c r="C17" s="8">
        <v>0</v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>
        <f t="shared" si="0"/>
        <v>0</v>
      </c>
    </row>
    <row r="18" ht="14.25" spans="1:15">
      <c r="A18" s="6">
        <v>16</v>
      </c>
      <c r="B18" s="9" t="s">
        <v>45</v>
      </c>
      <c r="C18" s="8">
        <v>78.56</v>
      </c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>
        <f t="shared" si="0"/>
        <v>78.56</v>
      </c>
    </row>
    <row r="19" ht="14.25" spans="1:15">
      <c r="A19" s="6">
        <v>17</v>
      </c>
      <c r="B19" s="9" t="s">
        <v>46</v>
      </c>
      <c r="C19" s="8">
        <v>0</v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>
        <f t="shared" si="0"/>
        <v>0</v>
      </c>
    </row>
    <row r="20" ht="14.25" spans="1:15">
      <c r="A20" s="6">
        <v>18</v>
      </c>
      <c r="B20" s="7" t="s">
        <v>47</v>
      </c>
      <c r="C20" s="8">
        <v>7421.34</v>
      </c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>
        <f t="shared" si="0"/>
        <v>7421.34</v>
      </c>
    </row>
    <row r="21" ht="14.25" spans="1:15">
      <c r="A21" s="6">
        <v>19</v>
      </c>
      <c r="B21" s="9" t="s">
        <v>48</v>
      </c>
      <c r="C21" s="8">
        <v>0</v>
      </c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>
        <f t="shared" si="0"/>
        <v>0</v>
      </c>
    </row>
    <row r="22" ht="14.25" spans="1:15">
      <c r="A22" s="6">
        <v>20</v>
      </c>
      <c r="B22" s="9" t="s">
        <v>49</v>
      </c>
      <c r="C22" s="8">
        <v>0</v>
      </c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>
        <f t="shared" si="0"/>
        <v>0</v>
      </c>
    </row>
    <row r="23" ht="14.25" spans="1:15">
      <c r="A23" s="6">
        <v>21</v>
      </c>
      <c r="B23" s="7" t="s">
        <v>50</v>
      </c>
      <c r="C23" s="8">
        <v>87.51</v>
      </c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>
        <f t="shared" si="0"/>
        <v>87.51</v>
      </c>
    </row>
    <row r="24" ht="14.25" spans="1:15">
      <c r="A24" s="6">
        <v>22</v>
      </c>
      <c r="B24" s="9" t="s">
        <v>51</v>
      </c>
      <c r="C24" s="8">
        <v>0</v>
      </c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>
        <f t="shared" si="0"/>
        <v>0</v>
      </c>
    </row>
    <row r="25" ht="14.25" spans="1:15">
      <c r="A25" s="6">
        <v>23</v>
      </c>
      <c r="B25" s="7" t="s">
        <v>52</v>
      </c>
      <c r="C25" s="8">
        <v>0</v>
      </c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>
        <f t="shared" si="0"/>
        <v>0</v>
      </c>
    </row>
    <row r="26" ht="14.25" spans="1:15">
      <c r="A26" s="6">
        <v>24</v>
      </c>
      <c r="B26" s="9" t="s">
        <v>53</v>
      </c>
      <c r="C26" s="8">
        <v>0</v>
      </c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>
        <f t="shared" si="0"/>
        <v>0</v>
      </c>
    </row>
    <row r="27" ht="14.25" spans="1:15">
      <c r="A27" s="6">
        <v>25</v>
      </c>
      <c r="B27" s="9" t="s">
        <v>54</v>
      </c>
      <c r="C27" s="8">
        <v>0</v>
      </c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>
        <f t="shared" si="0"/>
        <v>0</v>
      </c>
    </row>
    <row r="28" ht="14.25" spans="1:15">
      <c r="A28" s="6">
        <v>26</v>
      </c>
      <c r="B28" s="7" t="s">
        <v>55</v>
      </c>
      <c r="C28" s="8">
        <v>0</v>
      </c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>
        <f t="shared" si="0"/>
        <v>0</v>
      </c>
    </row>
    <row r="29" ht="14.25" spans="1:15">
      <c r="A29" s="6">
        <v>27</v>
      </c>
      <c r="B29" s="9" t="s">
        <v>56</v>
      </c>
      <c r="C29" s="8">
        <v>0</v>
      </c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>
        <f t="shared" si="0"/>
        <v>0</v>
      </c>
    </row>
    <row r="30" ht="14.25" spans="1:15">
      <c r="A30" s="6">
        <v>28</v>
      </c>
      <c r="B30" s="9" t="s">
        <v>57</v>
      </c>
      <c r="C30" s="8">
        <v>0</v>
      </c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>
        <f t="shared" si="0"/>
        <v>0</v>
      </c>
    </row>
    <row r="31" ht="14.25" spans="1:15">
      <c r="A31" s="6">
        <v>29</v>
      </c>
      <c r="B31" s="7" t="s">
        <v>58</v>
      </c>
      <c r="C31" s="8">
        <v>0</v>
      </c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>
        <f t="shared" si="0"/>
        <v>0</v>
      </c>
    </row>
    <row r="32" ht="14.25" spans="1:15">
      <c r="A32" s="6">
        <v>30</v>
      </c>
      <c r="B32" s="9" t="s">
        <v>59</v>
      </c>
      <c r="C32" s="8">
        <v>0</v>
      </c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>
        <f t="shared" si="0"/>
        <v>0</v>
      </c>
    </row>
    <row r="33" ht="14.25" spans="1:15">
      <c r="A33" s="6">
        <v>31</v>
      </c>
      <c r="B33" s="9" t="s">
        <v>60</v>
      </c>
      <c r="C33" s="8">
        <v>0</v>
      </c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>
        <f t="shared" si="0"/>
        <v>0</v>
      </c>
    </row>
    <row r="34" ht="14.25" spans="1:15">
      <c r="A34" s="6">
        <v>32</v>
      </c>
      <c r="B34" s="7" t="s">
        <v>61</v>
      </c>
      <c r="C34" s="8">
        <v>0</v>
      </c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>
        <f t="shared" si="0"/>
        <v>0</v>
      </c>
    </row>
    <row r="35" ht="14.25" spans="1:15">
      <c r="A35" s="6">
        <v>33</v>
      </c>
      <c r="B35" s="9" t="s">
        <v>62</v>
      </c>
      <c r="C35" s="8">
        <v>0</v>
      </c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>
        <f t="shared" si="0"/>
        <v>0</v>
      </c>
    </row>
    <row r="36" ht="14.25" spans="1:15">
      <c r="A36" s="6">
        <v>34</v>
      </c>
      <c r="B36" s="7" t="s">
        <v>63</v>
      </c>
      <c r="C36" s="8">
        <v>0</v>
      </c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>
        <f t="shared" si="0"/>
        <v>0</v>
      </c>
    </row>
    <row r="37" ht="14.25" spans="1:15">
      <c r="A37" s="6">
        <v>35</v>
      </c>
      <c r="B37" s="9" t="s">
        <v>64</v>
      </c>
      <c r="C37" s="8">
        <v>0</v>
      </c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>
        <f t="shared" si="0"/>
        <v>0</v>
      </c>
    </row>
    <row r="38" ht="14.25" spans="1:15">
      <c r="A38" s="6">
        <v>36</v>
      </c>
      <c r="B38" s="9" t="s">
        <v>65</v>
      </c>
      <c r="C38" s="8">
        <v>0</v>
      </c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>
        <f t="shared" si="0"/>
        <v>0</v>
      </c>
    </row>
    <row r="39" ht="14.25" spans="1:15">
      <c r="A39" s="6">
        <v>37</v>
      </c>
      <c r="B39" s="7" t="s">
        <v>66</v>
      </c>
      <c r="C39" s="8">
        <v>0</v>
      </c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>
        <f t="shared" si="0"/>
        <v>0</v>
      </c>
    </row>
    <row r="40" ht="14.25" spans="1:15">
      <c r="A40" s="6">
        <v>38</v>
      </c>
      <c r="B40" s="9" t="s">
        <v>67</v>
      </c>
      <c r="C40" s="8">
        <v>0</v>
      </c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>
        <f t="shared" si="0"/>
        <v>0</v>
      </c>
    </row>
    <row r="41" ht="14.25" spans="1:15">
      <c r="A41" s="6">
        <v>39</v>
      </c>
      <c r="B41" s="9" t="s">
        <v>68</v>
      </c>
      <c r="C41" s="8">
        <v>0</v>
      </c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>
        <f t="shared" si="0"/>
        <v>0</v>
      </c>
    </row>
    <row r="42" ht="14.25" spans="1:15">
      <c r="A42" s="6">
        <v>40</v>
      </c>
      <c r="B42" s="7" t="s">
        <v>69</v>
      </c>
      <c r="C42" s="8">
        <v>0</v>
      </c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>
        <f t="shared" si="0"/>
        <v>0</v>
      </c>
    </row>
    <row r="43" ht="14.25" spans="1:15">
      <c r="A43" s="6">
        <v>41</v>
      </c>
      <c r="B43" s="9" t="s">
        <v>70</v>
      </c>
      <c r="C43" s="8">
        <v>0</v>
      </c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>
        <f t="shared" si="0"/>
        <v>0</v>
      </c>
    </row>
    <row r="44" ht="14.25" spans="1:15">
      <c r="A44" s="6">
        <v>42</v>
      </c>
      <c r="B44" s="9" t="s">
        <v>71</v>
      </c>
      <c r="C44" s="8">
        <v>0</v>
      </c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>
        <f t="shared" si="0"/>
        <v>0</v>
      </c>
    </row>
    <row r="45" ht="14.25" spans="1:15">
      <c r="A45" s="6">
        <v>43</v>
      </c>
      <c r="B45" s="7" t="s">
        <v>72</v>
      </c>
      <c r="C45" s="8">
        <v>0</v>
      </c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>
        <f t="shared" si="0"/>
        <v>0</v>
      </c>
    </row>
    <row r="46" ht="14.25" spans="1:15">
      <c r="A46" s="6">
        <v>44</v>
      </c>
      <c r="B46" s="9" t="s">
        <v>73</v>
      </c>
      <c r="C46" s="8">
        <v>0</v>
      </c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>
        <f t="shared" si="0"/>
        <v>0</v>
      </c>
    </row>
    <row r="47" ht="14.25" spans="1:15">
      <c r="A47" s="6">
        <v>45</v>
      </c>
      <c r="B47" s="7" t="s">
        <v>74</v>
      </c>
      <c r="C47" s="8">
        <v>0</v>
      </c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>
        <f t="shared" si="0"/>
        <v>0</v>
      </c>
    </row>
    <row r="48" ht="14.25" spans="1:15">
      <c r="A48" s="6">
        <v>46</v>
      </c>
      <c r="B48" s="9" t="s">
        <v>75</v>
      </c>
      <c r="C48" s="8">
        <v>0</v>
      </c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>
        <f t="shared" si="0"/>
        <v>0</v>
      </c>
    </row>
    <row r="49" ht="14.25" spans="1:15">
      <c r="A49" s="6">
        <v>47</v>
      </c>
      <c r="B49" s="9" t="s">
        <v>76</v>
      </c>
      <c r="C49" s="8">
        <v>0</v>
      </c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>
        <f t="shared" si="0"/>
        <v>0</v>
      </c>
    </row>
    <row r="50" ht="14.25" spans="1:15">
      <c r="A50" s="6">
        <v>48</v>
      </c>
      <c r="B50" s="7" t="s">
        <v>77</v>
      </c>
      <c r="C50" s="8">
        <v>0</v>
      </c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>
        <f t="shared" si="0"/>
        <v>0</v>
      </c>
    </row>
    <row r="51" ht="14.25" spans="1:15">
      <c r="A51" s="6">
        <v>49</v>
      </c>
      <c r="B51" s="9" t="s">
        <v>78</v>
      </c>
      <c r="C51" s="8">
        <v>0</v>
      </c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>
        <f t="shared" si="0"/>
        <v>0</v>
      </c>
    </row>
    <row r="52" ht="14.25" spans="1:15">
      <c r="A52" s="6">
        <v>50</v>
      </c>
      <c r="B52" s="9" t="s">
        <v>79</v>
      </c>
      <c r="C52" s="8">
        <v>0</v>
      </c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>
        <f t="shared" si="0"/>
        <v>0</v>
      </c>
    </row>
    <row r="53" ht="14.25" spans="1:15">
      <c r="A53" s="6">
        <v>51</v>
      </c>
      <c r="B53" s="7" t="s">
        <v>80</v>
      </c>
      <c r="C53" s="8">
        <v>0</v>
      </c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>
        <f t="shared" si="0"/>
        <v>0</v>
      </c>
    </row>
    <row r="54" ht="14.25" spans="1:15">
      <c r="A54" s="6">
        <v>52</v>
      </c>
      <c r="B54" s="9" t="s">
        <v>81</v>
      </c>
      <c r="C54" s="8">
        <v>0</v>
      </c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>
        <f t="shared" si="0"/>
        <v>0</v>
      </c>
    </row>
    <row r="55" ht="14.25" spans="1:15">
      <c r="A55" s="6">
        <v>53</v>
      </c>
      <c r="B55" s="9" t="s">
        <v>82</v>
      </c>
      <c r="C55" s="8">
        <v>0</v>
      </c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>
        <f t="shared" si="0"/>
        <v>0</v>
      </c>
    </row>
    <row r="56" ht="14.25" spans="1:15">
      <c r="A56" s="6">
        <v>54</v>
      </c>
      <c r="B56" s="7" t="s">
        <v>83</v>
      </c>
      <c r="C56" s="8">
        <v>0</v>
      </c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>
        <f t="shared" si="0"/>
        <v>0</v>
      </c>
    </row>
    <row r="57" ht="14.25" spans="1:15">
      <c r="A57" s="6">
        <v>55</v>
      </c>
      <c r="B57" s="9" t="s">
        <v>84</v>
      </c>
      <c r="C57" s="8">
        <v>0</v>
      </c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>
        <f t="shared" si="0"/>
        <v>0</v>
      </c>
    </row>
    <row r="58" ht="14.25" spans="1:15">
      <c r="A58" s="6">
        <v>56</v>
      </c>
      <c r="B58" s="7" t="s">
        <v>85</v>
      </c>
      <c r="C58" s="8">
        <v>0</v>
      </c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>
        <f t="shared" si="0"/>
        <v>0</v>
      </c>
    </row>
    <row r="59" ht="14.25" spans="1:15">
      <c r="A59" s="6">
        <v>57</v>
      </c>
      <c r="B59" s="9" t="s">
        <v>86</v>
      </c>
      <c r="C59" s="8">
        <v>0</v>
      </c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>
        <f t="shared" si="0"/>
        <v>0</v>
      </c>
    </row>
    <row r="60" ht="14.25" spans="1:15">
      <c r="A60" s="6">
        <v>58</v>
      </c>
      <c r="B60" s="9" t="s">
        <v>87</v>
      </c>
      <c r="C60" s="8">
        <v>0</v>
      </c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>
        <f t="shared" si="0"/>
        <v>0</v>
      </c>
    </row>
    <row r="61" ht="14.25" spans="1:15">
      <c r="A61" s="6">
        <v>59</v>
      </c>
      <c r="B61" s="7" t="s">
        <v>88</v>
      </c>
      <c r="C61" s="8">
        <v>0</v>
      </c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>
        <f t="shared" si="0"/>
        <v>0</v>
      </c>
    </row>
    <row r="62" ht="14.25" spans="1:15">
      <c r="A62" s="6">
        <v>60</v>
      </c>
      <c r="B62" s="9" t="s">
        <v>89</v>
      </c>
      <c r="C62" s="8">
        <v>0</v>
      </c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>
        <f t="shared" si="0"/>
        <v>0</v>
      </c>
    </row>
    <row r="63" ht="14.25" spans="1:15">
      <c r="A63" s="6">
        <v>61</v>
      </c>
      <c r="B63" s="9" t="s">
        <v>90</v>
      </c>
      <c r="C63" s="8">
        <v>0</v>
      </c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>
        <f t="shared" si="0"/>
        <v>0</v>
      </c>
    </row>
    <row r="64" ht="14.25" spans="1:15">
      <c r="A64" s="6">
        <v>62</v>
      </c>
      <c r="B64" s="7" t="s">
        <v>91</v>
      </c>
      <c r="C64" s="8">
        <v>0</v>
      </c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>
        <f t="shared" si="0"/>
        <v>0</v>
      </c>
    </row>
    <row r="65" ht="14.25" spans="1:15">
      <c r="A65" s="6">
        <v>63</v>
      </c>
      <c r="B65" s="9" t="s">
        <v>92</v>
      </c>
      <c r="C65" s="8">
        <v>16.2</v>
      </c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>
        <f t="shared" si="0"/>
        <v>16.2</v>
      </c>
    </row>
    <row r="66" ht="14.25" spans="1:15">
      <c r="A66" s="6">
        <v>64</v>
      </c>
      <c r="B66" s="9" t="s">
        <v>93</v>
      </c>
      <c r="C66" s="8">
        <v>0</v>
      </c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>
        <f t="shared" si="0"/>
        <v>0</v>
      </c>
    </row>
    <row r="67" ht="14.25" spans="1:15">
      <c r="A67" s="6">
        <v>65</v>
      </c>
      <c r="B67" s="7" t="s">
        <v>94</v>
      </c>
      <c r="C67" s="8">
        <v>0</v>
      </c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>
        <f t="shared" ref="O67:O130" si="1">SUM(C67:N67)</f>
        <v>0</v>
      </c>
    </row>
    <row r="68" ht="14.25" spans="1:15">
      <c r="A68" s="6">
        <v>66</v>
      </c>
      <c r="B68" s="9" t="s">
        <v>95</v>
      </c>
      <c r="C68" s="8">
        <v>0</v>
      </c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>
        <f t="shared" si="1"/>
        <v>0</v>
      </c>
    </row>
    <row r="69" ht="14.25" spans="1:15">
      <c r="A69" s="6">
        <v>67</v>
      </c>
      <c r="B69" s="7" t="s">
        <v>96</v>
      </c>
      <c r="C69" s="8">
        <v>0</v>
      </c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>
        <f t="shared" si="1"/>
        <v>0</v>
      </c>
    </row>
    <row r="70" ht="14.25" spans="1:15">
      <c r="A70" s="6">
        <v>68</v>
      </c>
      <c r="B70" s="9" t="s">
        <v>97</v>
      </c>
      <c r="C70" s="8">
        <v>0</v>
      </c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>
        <f t="shared" si="1"/>
        <v>0</v>
      </c>
    </row>
    <row r="71" ht="14.25" spans="1:15">
      <c r="A71" s="6">
        <v>69</v>
      </c>
      <c r="B71" s="9" t="s">
        <v>98</v>
      </c>
      <c r="C71" s="8">
        <v>9.96</v>
      </c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>
        <f t="shared" si="1"/>
        <v>9.96</v>
      </c>
    </row>
    <row r="72" ht="14.25" spans="1:15">
      <c r="A72" s="6">
        <v>70</v>
      </c>
      <c r="B72" s="7" t="s">
        <v>99</v>
      </c>
      <c r="C72" s="8">
        <v>6.36</v>
      </c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>
        <f t="shared" si="1"/>
        <v>6.36</v>
      </c>
    </row>
    <row r="73" ht="14.25" spans="1:15">
      <c r="A73" s="6">
        <v>71</v>
      </c>
      <c r="B73" s="9" t="s">
        <v>100</v>
      </c>
      <c r="C73" s="8">
        <v>15</v>
      </c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>
        <f t="shared" si="1"/>
        <v>15</v>
      </c>
    </row>
    <row r="74" ht="14.25" spans="1:15">
      <c r="A74" s="6">
        <v>72</v>
      </c>
      <c r="B74" s="9" t="s">
        <v>101</v>
      </c>
      <c r="C74" s="8">
        <v>0</v>
      </c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>
        <f t="shared" si="1"/>
        <v>0</v>
      </c>
    </row>
    <row r="75" ht="14.25" spans="1:15">
      <c r="A75" s="6">
        <v>73</v>
      </c>
      <c r="B75" s="7" t="s">
        <v>102</v>
      </c>
      <c r="C75" s="8">
        <v>0</v>
      </c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>
        <f t="shared" si="1"/>
        <v>0</v>
      </c>
    </row>
    <row r="76" ht="14.25" spans="1:15">
      <c r="A76" s="6">
        <v>74</v>
      </c>
      <c r="B76" s="9" t="s">
        <v>103</v>
      </c>
      <c r="C76" s="8">
        <v>0</v>
      </c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>
        <f t="shared" si="1"/>
        <v>0</v>
      </c>
    </row>
    <row r="77" ht="14.25" spans="1:15">
      <c r="A77" s="6">
        <v>75</v>
      </c>
      <c r="B77" s="9" t="s">
        <v>104</v>
      </c>
      <c r="C77" s="8">
        <v>0</v>
      </c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>
        <f t="shared" si="1"/>
        <v>0</v>
      </c>
    </row>
    <row r="78" ht="14.25" spans="1:15">
      <c r="A78" s="6">
        <v>76</v>
      </c>
      <c r="B78" s="7" t="s">
        <v>105</v>
      </c>
      <c r="C78" s="8">
        <v>0</v>
      </c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>
        <f t="shared" si="1"/>
        <v>0</v>
      </c>
    </row>
    <row r="79" ht="14.25" spans="1:15">
      <c r="A79" s="6">
        <v>77</v>
      </c>
      <c r="B79" s="9" t="s">
        <v>106</v>
      </c>
      <c r="C79" s="8">
        <v>0.9</v>
      </c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>
        <f t="shared" si="1"/>
        <v>0.9</v>
      </c>
    </row>
    <row r="80" ht="14.25" spans="1:15">
      <c r="A80" s="6">
        <v>78</v>
      </c>
      <c r="B80" s="7" t="s">
        <v>107</v>
      </c>
      <c r="C80" s="8">
        <v>0</v>
      </c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>
        <f t="shared" si="1"/>
        <v>0</v>
      </c>
    </row>
    <row r="81" ht="14.25" spans="1:15">
      <c r="A81" s="6">
        <v>79</v>
      </c>
      <c r="B81" s="9" t="s">
        <v>108</v>
      </c>
      <c r="C81" s="8">
        <v>0</v>
      </c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>
        <f t="shared" si="1"/>
        <v>0</v>
      </c>
    </row>
    <row r="82" ht="14.25" spans="1:15">
      <c r="A82" s="6">
        <v>80</v>
      </c>
      <c r="B82" s="9" t="s">
        <v>109</v>
      </c>
      <c r="C82" s="8">
        <v>0</v>
      </c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>
        <f t="shared" si="1"/>
        <v>0</v>
      </c>
    </row>
    <row r="83" ht="14.25" spans="1:15">
      <c r="A83" s="6">
        <v>81</v>
      </c>
      <c r="B83" s="7" t="s">
        <v>110</v>
      </c>
      <c r="C83" s="8">
        <v>39</v>
      </c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>
        <f t="shared" si="1"/>
        <v>39</v>
      </c>
    </row>
    <row r="84" ht="14.25" spans="1:15">
      <c r="A84" s="6">
        <v>82</v>
      </c>
      <c r="B84" s="9" t="s">
        <v>111</v>
      </c>
      <c r="C84" s="8">
        <v>0</v>
      </c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>
        <f t="shared" si="1"/>
        <v>0</v>
      </c>
    </row>
    <row r="85" ht="14.25" spans="1:15">
      <c r="A85" s="6">
        <v>83</v>
      </c>
      <c r="B85" s="9" t="s">
        <v>112</v>
      </c>
      <c r="C85" s="8">
        <v>0</v>
      </c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>
        <f t="shared" si="1"/>
        <v>0</v>
      </c>
    </row>
    <row r="86" ht="14.25" spans="1:15">
      <c r="A86" s="6">
        <v>84</v>
      </c>
      <c r="B86" s="7" t="s">
        <v>113</v>
      </c>
      <c r="C86" s="8">
        <v>3.99</v>
      </c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>
        <f t="shared" si="1"/>
        <v>3.99</v>
      </c>
    </row>
    <row r="87" ht="14.25" spans="1:15">
      <c r="A87" s="6">
        <v>85</v>
      </c>
      <c r="B87" s="9" t="s">
        <v>114</v>
      </c>
      <c r="C87" s="8">
        <v>0</v>
      </c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>
        <f t="shared" si="1"/>
        <v>0</v>
      </c>
    </row>
    <row r="88" ht="14.25" spans="1:15">
      <c r="A88" s="6">
        <v>86</v>
      </c>
      <c r="B88" s="9" t="s">
        <v>115</v>
      </c>
      <c r="C88" s="8">
        <v>1</v>
      </c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>
        <f t="shared" si="1"/>
        <v>1</v>
      </c>
    </row>
    <row r="89" ht="14.25" spans="1:15">
      <c r="A89" s="6">
        <v>87</v>
      </c>
      <c r="B89" s="7" t="s">
        <v>116</v>
      </c>
      <c r="C89" s="8">
        <v>2</v>
      </c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>
        <f t="shared" si="1"/>
        <v>2</v>
      </c>
    </row>
    <row r="90" ht="14.25" spans="1:15">
      <c r="A90" s="6">
        <v>88</v>
      </c>
      <c r="B90" s="9" t="s">
        <v>117</v>
      </c>
      <c r="C90" s="8">
        <v>3</v>
      </c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>
        <f t="shared" si="1"/>
        <v>3</v>
      </c>
    </row>
    <row r="91" ht="14.25" spans="1:15">
      <c r="A91" s="6">
        <v>89</v>
      </c>
      <c r="B91" s="7" t="s">
        <v>118</v>
      </c>
      <c r="C91" s="8">
        <v>4</v>
      </c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>
        <f t="shared" si="1"/>
        <v>4</v>
      </c>
    </row>
    <row r="92" ht="14.25" spans="1:15">
      <c r="A92" s="6">
        <v>90</v>
      </c>
      <c r="B92" s="9" t="s">
        <v>119</v>
      </c>
      <c r="C92" s="8">
        <v>5</v>
      </c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>
        <f t="shared" si="1"/>
        <v>5</v>
      </c>
    </row>
    <row r="93" ht="14.25" spans="1:15">
      <c r="A93" s="6">
        <v>91</v>
      </c>
      <c r="B93" s="9" t="s">
        <v>120</v>
      </c>
      <c r="C93" s="8">
        <v>6</v>
      </c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>
        <f t="shared" si="1"/>
        <v>6</v>
      </c>
    </row>
    <row r="94" ht="14.25" spans="1:15">
      <c r="A94" s="6">
        <v>92</v>
      </c>
      <c r="B94" s="7" t="s">
        <v>121</v>
      </c>
      <c r="C94" s="8">
        <v>7</v>
      </c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>
        <f t="shared" si="1"/>
        <v>7</v>
      </c>
    </row>
    <row r="95" ht="14.25" spans="1:15">
      <c r="A95" s="6">
        <v>93</v>
      </c>
      <c r="B95" s="9" t="s">
        <v>122</v>
      </c>
      <c r="C95" s="8">
        <v>8</v>
      </c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>
        <f t="shared" si="1"/>
        <v>8</v>
      </c>
    </row>
    <row r="96" ht="14.25" spans="1:15">
      <c r="A96" s="6">
        <v>94</v>
      </c>
      <c r="B96" s="9" t="s">
        <v>123</v>
      </c>
      <c r="C96" s="8">
        <v>9</v>
      </c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>
        <f t="shared" si="1"/>
        <v>9</v>
      </c>
    </row>
    <row r="97" ht="14.25" spans="1:15">
      <c r="A97" s="6">
        <v>95</v>
      </c>
      <c r="B97" s="7" t="s">
        <v>124</v>
      </c>
      <c r="C97" s="8">
        <v>10</v>
      </c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>
        <f t="shared" si="1"/>
        <v>10</v>
      </c>
    </row>
    <row r="98" ht="14.25" spans="1:15">
      <c r="A98" s="6">
        <v>96</v>
      </c>
      <c r="B98" s="9" t="s">
        <v>125</v>
      </c>
      <c r="C98" s="8">
        <v>11</v>
      </c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>
        <f t="shared" si="1"/>
        <v>11</v>
      </c>
    </row>
    <row r="99" ht="14.25" spans="1:15">
      <c r="A99" s="6">
        <v>97</v>
      </c>
      <c r="B99" s="9" t="s">
        <v>126</v>
      </c>
      <c r="C99" s="8">
        <v>12</v>
      </c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>
        <f t="shared" si="1"/>
        <v>12</v>
      </c>
    </row>
    <row r="100" ht="14.25" spans="1:15">
      <c r="A100" s="6">
        <v>98</v>
      </c>
      <c r="B100" s="7" t="s">
        <v>127</v>
      </c>
      <c r="C100" s="8">
        <v>13</v>
      </c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>
        <f t="shared" si="1"/>
        <v>13</v>
      </c>
    </row>
    <row r="101" ht="14.25" spans="1:15">
      <c r="A101" s="6">
        <v>99</v>
      </c>
      <c r="B101" s="9" t="s">
        <v>128</v>
      </c>
      <c r="C101" s="8">
        <v>14</v>
      </c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>
        <f t="shared" si="1"/>
        <v>14</v>
      </c>
    </row>
    <row r="102" ht="14.25" spans="1:15">
      <c r="A102" s="6">
        <v>100</v>
      </c>
      <c r="B102" s="7" t="s">
        <v>129</v>
      </c>
      <c r="C102" s="8">
        <v>15</v>
      </c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>
        <f t="shared" si="1"/>
        <v>15</v>
      </c>
    </row>
    <row r="103" ht="14.25" spans="1:15">
      <c r="A103" s="6">
        <v>101</v>
      </c>
      <c r="B103" s="9" t="s">
        <v>130</v>
      </c>
      <c r="C103" s="8">
        <v>16</v>
      </c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>
        <f t="shared" si="1"/>
        <v>16</v>
      </c>
    </row>
    <row r="104" ht="14.25" spans="1:15">
      <c r="A104" s="6">
        <v>102</v>
      </c>
      <c r="B104" s="9" t="s">
        <v>131</v>
      </c>
      <c r="C104" s="8">
        <v>17</v>
      </c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>
        <f t="shared" si="1"/>
        <v>17</v>
      </c>
    </row>
    <row r="105" ht="14.25" spans="1:15">
      <c r="A105" s="6">
        <v>103</v>
      </c>
      <c r="B105" s="7" t="s">
        <v>132</v>
      </c>
      <c r="C105" s="8">
        <v>18</v>
      </c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>
        <f t="shared" si="1"/>
        <v>18</v>
      </c>
    </row>
    <row r="106" ht="14.25" spans="1:15">
      <c r="A106" s="6">
        <v>104</v>
      </c>
      <c r="B106" s="9" t="s">
        <v>133</v>
      </c>
      <c r="C106" s="8">
        <v>19</v>
      </c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>
        <f t="shared" si="1"/>
        <v>19</v>
      </c>
    </row>
    <row r="107" ht="14.25" spans="1:15">
      <c r="A107" s="6">
        <v>105</v>
      </c>
      <c r="B107" s="9" t="s">
        <v>134</v>
      </c>
      <c r="C107" s="8">
        <v>20</v>
      </c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>
        <f t="shared" si="1"/>
        <v>20</v>
      </c>
    </row>
    <row r="108" ht="14.25" spans="1:15">
      <c r="A108" s="6">
        <v>106</v>
      </c>
      <c r="B108" s="7" t="s">
        <v>135</v>
      </c>
      <c r="C108" s="8">
        <v>21</v>
      </c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>
        <f t="shared" si="1"/>
        <v>21</v>
      </c>
    </row>
    <row r="109" ht="14.25" spans="1:15">
      <c r="A109" s="6">
        <v>107</v>
      </c>
      <c r="B109" s="9" t="s">
        <v>136</v>
      </c>
      <c r="C109" s="8">
        <v>22</v>
      </c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>
        <f t="shared" si="1"/>
        <v>22</v>
      </c>
    </row>
    <row r="110" ht="14.25" spans="1:15">
      <c r="A110" s="6">
        <v>108</v>
      </c>
      <c r="B110" s="9" t="s">
        <v>137</v>
      </c>
      <c r="C110" s="8">
        <v>23</v>
      </c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>
        <f t="shared" si="1"/>
        <v>23</v>
      </c>
    </row>
    <row r="111" ht="14.25" spans="1:15">
      <c r="A111" s="6">
        <v>109</v>
      </c>
      <c r="B111" s="7" t="s">
        <v>138</v>
      </c>
      <c r="C111" s="8">
        <v>24</v>
      </c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>
        <f t="shared" si="1"/>
        <v>24</v>
      </c>
    </row>
    <row r="112" ht="14.25" spans="1:15">
      <c r="A112" s="6">
        <v>110</v>
      </c>
      <c r="B112" s="9" t="s">
        <v>139</v>
      </c>
      <c r="C112" s="8">
        <v>25</v>
      </c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>
        <f t="shared" si="1"/>
        <v>25</v>
      </c>
    </row>
    <row r="113" ht="14.25" spans="1:15">
      <c r="A113" s="6">
        <v>111</v>
      </c>
      <c r="B113" s="7" t="s">
        <v>140</v>
      </c>
      <c r="C113" s="8">
        <v>26</v>
      </c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>
        <f t="shared" si="1"/>
        <v>26</v>
      </c>
    </row>
    <row r="114" ht="14.25" spans="1:15">
      <c r="A114" s="6">
        <v>112</v>
      </c>
      <c r="B114" s="9" t="s">
        <v>141</v>
      </c>
      <c r="C114" s="8">
        <v>27</v>
      </c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>
        <f t="shared" si="1"/>
        <v>27</v>
      </c>
    </row>
    <row r="115" ht="14.25" spans="1:15">
      <c r="A115" s="6">
        <v>113</v>
      </c>
      <c r="B115" s="9" t="s">
        <v>142</v>
      </c>
      <c r="C115" s="8">
        <v>28</v>
      </c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>
        <f t="shared" si="1"/>
        <v>28</v>
      </c>
    </row>
    <row r="116" ht="14.25" spans="1:15">
      <c r="A116" s="6">
        <v>114</v>
      </c>
      <c r="B116" s="7" t="s">
        <v>143</v>
      </c>
      <c r="C116" s="8">
        <v>29</v>
      </c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>
        <f t="shared" si="1"/>
        <v>29</v>
      </c>
    </row>
    <row r="117" ht="14.25" spans="1:15">
      <c r="A117" s="6">
        <v>115</v>
      </c>
      <c r="B117" s="9" t="s">
        <v>144</v>
      </c>
      <c r="C117" s="8">
        <v>30</v>
      </c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>
        <f t="shared" si="1"/>
        <v>30</v>
      </c>
    </row>
    <row r="118" ht="14.25" spans="1:15">
      <c r="A118" s="6">
        <v>116</v>
      </c>
      <c r="B118" s="9" t="s">
        <v>145</v>
      </c>
      <c r="C118" s="8">
        <v>31</v>
      </c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>
        <f t="shared" si="1"/>
        <v>31</v>
      </c>
    </row>
    <row r="119" ht="14.25" spans="1:15">
      <c r="A119" s="6">
        <v>117</v>
      </c>
      <c r="B119" s="7" t="s">
        <v>146</v>
      </c>
      <c r="C119" s="8">
        <v>32</v>
      </c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>
        <f t="shared" si="1"/>
        <v>32</v>
      </c>
    </row>
    <row r="120" ht="14.25" spans="1:15">
      <c r="A120" s="6">
        <v>118</v>
      </c>
      <c r="B120" s="9" t="s">
        <v>147</v>
      </c>
      <c r="C120" s="8">
        <v>33</v>
      </c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>
        <f t="shared" si="1"/>
        <v>33</v>
      </c>
    </row>
    <row r="121" ht="14.25" spans="1:15">
      <c r="A121" s="6">
        <v>119</v>
      </c>
      <c r="B121" s="9" t="s">
        <v>148</v>
      </c>
      <c r="C121" s="8">
        <v>34</v>
      </c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>
        <f t="shared" si="1"/>
        <v>34</v>
      </c>
    </row>
    <row r="122" ht="14.25" spans="1:15">
      <c r="A122" s="6">
        <v>120</v>
      </c>
      <c r="B122" s="7" t="s">
        <v>149</v>
      </c>
      <c r="C122" s="8">
        <v>35</v>
      </c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>
        <f t="shared" si="1"/>
        <v>35</v>
      </c>
    </row>
    <row r="123" ht="14.25" spans="1:15">
      <c r="A123" s="6">
        <v>121</v>
      </c>
      <c r="B123" s="9" t="s">
        <v>150</v>
      </c>
      <c r="C123" s="8">
        <v>36</v>
      </c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>
        <f t="shared" si="1"/>
        <v>36</v>
      </c>
    </row>
    <row r="124" ht="14.25" spans="1:15">
      <c r="A124" s="6">
        <v>122</v>
      </c>
      <c r="B124" s="7" t="s">
        <v>151</v>
      </c>
      <c r="C124" s="8">
        <v>37</v>
      </c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>
        <f t="shared" si="1"/>
        <v>37</v>
      </c>
    </row>
    <row r="125" ht="14.25" spans="1:15">
      <c r="A125" s="6">
        <v>123</v>
      </c>
      <c r="B125" s="9" t="s">
        <v>152</v>
      </c>
      <c r="C125" s="8">
        <v>38</v>
      </c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>
        <f t="shared" si="1"/>
        <v>38</v>
      </c>
    </row>
    <row r="126" ht="14.25" spans="1:15">
      <c r="A126" s="6">
        <v>124</v>
      </c>
      <c r="B126" s="9" t="s">
        <v>153</v>
      </c>
      <c r="C126" s="8">
        <v>39</v>
      </c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>
        <f t="shared" si="1"/>
        <v>39</v>
      </c>
    </row>
    <row r="127" ht="14.25" spans="1:15">
      <c r="A127" s="6">
        <v>125</v>
      </c>
      <c r="B127" s="7" t="s">
        <v>154</v>
      </c>
      <c r="C127" s="8">
        <v>40</v>
      </c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>
        <f t="shared" si="1"/>
        <v>40</v>
      </c>
    </row>
    <row r="128" ht="14.25" spans="1:15">
      <c r="A128" s="6">
        <v>126</v>
      </c>
      <c r="B128" s="9" t="s">
        <v>155</v>
      </c>
      <c r="C128" s="8">
        <v>41</v>
      </c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>
        <f t="shared" si="1"/>
        <v>41</v>
      </c>
    </row>
    <row r="129" ht="14.25" spans="1:15">
      <c r="A129" s="6">
        <v>127</v>
      </c>
      <c r="B129" s="9" t="s">
        <v>156</v>
      </c>
      <c r="C129" s="8">
        <v>42</v>
      </c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>
        <f t="shared" si="1"/>
        <v>42</v>
      </c>
    </row>
    <row r="130" ht="14.25" spans="1:15">
      <c r="A130" s="6">
        <v>128</v>
      </c>
      <c r="B130" s="7" t="s">
        <v>157</v>
      </c>
      <c r="C130" s="8">
        <v>43</v>
      </c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>
        <f t="shared" si="1"/>
        <v>43</v>
      </c>
    </row>
    <row r="131" ht="14.25" spans="1:15">
      <c r="A131" s="6">
        <v>129</v>
      </c>
      <c r="B131" s="9" t="s">
        <v>158</v>
      </c>
      <c r="C131" s="8">
        <v>44</v>
      </c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>
        <f t="shared" ref="O131:O194" si="2">SUM(C131:N131)</f>
        <v>44</v>
      </c>
    </row>
    <row r="132" ht="14.25" spans="1:15">
      <c r="A132" s="6">
        <v>130</v>
      </c>
      <c r="B132" s="9" t="s">
        <v>159</v>
      </c>
      <c r="C132" s="8">
        <v>45</v>
      </c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>
        <f t="shared" si="2"/>
        <v>45</v>
      </c>
    </row>
    <row r="133" ht="14.25" spans="1:15">
      <c r="A133" s="6">
        <v>131</v>
      </c>
      <c r="B133" s="7" t="s">
        <v>160</v>
      </c>
      <c r="C133" s="8">
        <v>46</v>
      </c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>
        <f t="shared" si="2"/>
        <v>46</v>
      </c>
    </row>
    <row r="134" ht="14.25" spans="1:15">
      <c r="A134" s="6">
        <v>132</v>
      </c>
      <c r="B134" s="9" t="s">
        <v>161</v>
      </c>
      <c r="C134" s="8">
        <v>47</v>
      </c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>
        <f t="shared" si="2"/>
        <v>47</v>
      </c>
    </row>
    <row r="135" ht="14.25" spans="1:15">
      <c r="A135" s="6">
        <v>133</v>
      </c>
      <c r="B135" s="7" t="s">
        <v>162</v>
      </c>
      <c r="C135" s="8">
        <v>48</v>
      </c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>
        <f t="shared" si="2"/>
        <v>48</v>
      </c>
    </row>
    <row r="136" ht="14.25" spans="1:15">
      <c r="A136" s="6">
        <v>134</v>
      </c>
      <c r="B136" s="9" t="s">
        <v>163</v>
      </c>
      <c r="C136" s="8">
        <v>49</v>
      </c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>
        <f t="shared" si="2"/>
        <v>49</v>
      </c>
    </row>
    <row r="137" ht="14.25" spans="1:15">
      <c r="A137" s="6">
        <v>135</v>
      </c>
      <c r="B137" s="9" t="s">
        <v>164</v>
      </c>
      <c r="C137" s="8">
        <v>50</v>
      </c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>
        <f t="shared" si="2"/>
        <v>50</v>
      </c>
    </row>
    <row r="138" ht="14.25" spans="1:15">
      <c r="A138" s="6">
        <v>136</v>
      </c>
      <c r="B138" s="9" t="s">
        <v>165</v>
      </c>
      <c r="C138" s="8">
        <v>51</v>
      </c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>
        <f t="shared" si="2"/>
        <v>51</v>
      </c>
    </row>
    <row r="139" ht="14.25" spans="1:15">
      <c r="A139" s="6">
        <v>137</v>
      </c>
      <c r="B139" s="7" t="s">
        <v>166</v>
      </c>
      <c r="C139" s="8">
        <v>52</v>
      </c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>
        <f t="shared" si="2"/>
        <v>52</v>
      </c>
    </row>
    <row r="140" ht="14.25" spans="1:15">
      <c r="A140" s="6">
        <v>138</v>
      </c>
      <c r="B140" s="9" t="s">
        <v>167</v>
      </c>
      <c r="C140" s="8">
        <v>53</v>
      </c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>
        <f t="shared" si="2"/>
        <v>53</v>
      </c>
    </row>
    <row r="141" ht="14.25" spans="1:15">
      <c r="A141" s="6">
        <v>139</v>
      </c>
      <c r="B141" s="9" t="s">
        <v>168</v>
      </c>
      <c r="C141" s="8">
        <v>54</v>
      </c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>
        <f t="shared" si="2"/>
        <v>54</v>
      </c>
    </row>
    <row r="142" ht="14.25" spans="1:15">
      <c r="A142" s="6">
        <v>140</v>
      </c>
      <c r="B142" s="9" t="s">
        <v>169</v>
      </c>
      <c r="C142" s="8">
        <v>55</v>
      </c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>
        <f t="shared" si="2"/>
        <v>55</v>
      </c>
    </row>
    <row r="143" ht="14.25" spans="1:15">
      <c r="A143" s="6">
        <v>141</v>
      </c>
      <c r="B143" s="7" t="s">
        <v>170</v>
      </c>
      <c r="C143" s="8">
        <v>56</v>
      </c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>
        <f t="shared" si="2"/>
        <v>56</v>
      </c>
    </row>
    <row r="144" ht="14.25" spans="1:15">
      <c r="A144" s="6">
        <v>142</v>
      </c>
      <c r="B144" s="9" t="s">
        <v>171</v>
      </c>
      <c r="C144" s="8">
        <v>57</v>
      </c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>
        <f t="shared" si="2"/>
        <v>57</v>
      </c>
    </row>
    <row r="145" ht="14.25" spans="1:15">
      <c r="A145" s="6">
        <v>143</v>
      </c>
      <c r="B145" s="9" t="s">
        <v>172</v>
      </c>
      <c r="C145" s="8">
        <v>58</v>
      </c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>
        <f t="shared" si="2"/>
        <v>58</v>
      </c>
    </row>
    <row r="146" ht="14.25" spans="1:15">
      <c r="A146" s="6">
        <v>144</v>
      </c>
      <c r="B146" s="9" t="s">
        <v>173</v>
      </c>
      <c r="C146" s="8">
        <v>59</v>
      </c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>
        <f t="shared" si="2"/>
        <v>59</v>
      </c>
    </row>
    <row r="147" ht="14.25" spans="1:15">
      <c r="A147" s="6">
        <v>145</v>
      </c>
      <c r="B147" s="7" t="s">
        <v>174</v>
      </c>
      <c r="C147" s="8">
        <v>60</v>
      </c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>
        <f t="shared" si="2"/>
        <v>60</v>
      </c>
    </row>
    <row r="148" ht="14.25" spans="1:15">
      <c r="A148" s="6">
        <v>146</v>
      </c>
      <c r="B148" s="9" t="s">
        <v>175</v>
      </c>
      <c r="C148" s="8">
        <v>61</v>
      </c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>
        <f t="shared" si="2"/>
        <v>61</v>
      </c>
    </row>
    <row r="149" ht="14.25" spans="1:15">
      <c r="A149" s="6">
        <v>147</v>
      </c>
      <c r="B149" s="9" t="s">
        <v>176</v>
      </c>
      <c r="C149" s="8">
        <v>62</v>
      </c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>
        <f t="shared" si="2"/>
        <v>62</v>
      </c>
    </row>
    <row r="150" ht="14.25" spans="1:15">
      <c r="A150" s="6">
        <v>148</v>
      </c>
      <c r="B150" s="9" t="s">
        <v>177</v>
      </c>
      <c r="C150" s="8">
        <v>63</v>
      </c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>
        <f t="shared" si="2"/>
        <v>63</v>
      </c>
    </row>
    <row r="151" ht="14.25" spans="1:15">
      <c r="A151" s="6">
        <v>149</v>
      </c>
      <c r="B151" s="7" t="s">
        <v>178</v>
      </c>
      <c r="C151" s="8">
        <v>64</v>
      </c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>
        <f t="shared" si="2"/>
        <v>64</v>
      </c>
    </row>
    <row r="152" ht="14.25" spans="1:15">
      <c r="A152" s="6">
        <v>150</v>
      </c>
      <c r="B152" s="9" t="s">
        <v>179</v>
      </c>
      <c r="C152" s="8">
        <v>65</v>
      </c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>
        <f t="shared" si="2"/>
        <v>65</v>
      </c>
    </row>
    <row r="153" ht="14.25" spans="1:15">
      <c r="A153" s="6">
        <v>151</v>
      </c>
      <c r="B153" s="9" t="s">
        <v>180</v>
      </c>
      <c r="C153" s="8">
        <v>66</v>
      </c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>
        <f t="shared" si="2"/>
        <v>66</v>
      </c>
    </row>
    <row r="154" ht="14.25" spans="1:15">
      <c r="A154" s="6">
        <v>152</v>
      </c>
      <c r="B154" s="9" t="s">
        <v>181</v>
      </c>
      <c r="C154" s="8">
        <v>67</v>
      </c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>
        <f t="shared" si="2"/>
        <v>67</v>
      </c>
    </row>
    <row r="155" ht="14.25" spans="1:15">
      <c r="A155" s="6">
        <v>153</v>
      </c>
      <c r="B155" s="7" t="s">
        <v>182</v>
      </c>
      <c r="C155" s="8">
        <v>68</v>
      </c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>
        <f t="shared" si="2"/>
        <v>68</v>
      </c>
    </row>
    <row r="156" ht="14.25" spans="1:15">
      <c r="A156" s="6">
        <v>154</v>
      </c>
      <c r="B156" s="9" t="s">
        <v>183</v>
      </c>
      <c r="C156" s="8">
        <v>69</v>
      </c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>
        <f t="shared" si="2"/>
        <v>69</v>
      </c>
    </row>
    <row r="157" ht="14.25" spans="1:15">
      <c r="A157" s="6">
        <v>155</v>
      </c>
      <c r="B157" s="9" t="s">
        <v>184</v>
      </c>
      <c r="C157" s="8">
        <v>70</v>
      </c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>
        <f t="shared" si="2"/>
        <v>70</v>
      </c>
    </row>
    <row r="158" ht="14.25" spans="1:15">
      <c r="A158" s="6">
        <v>156</v>
      </c>
      <c r="B158" s="9" t="s">
        <v>185</v>
      </c>
      <c r="C158" s="8">
        <v>71</v>
      </c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>
        <f t="shared" si="2"/>
        <v>71</v>
      </c>
    </row>
    <row r="159" ht="14.25" spans="1:15">
      <c r="A159" s="6">
        <v>157</v>
      </c>
      <c r="B159" s="7" t="s">
        <v>186</v>
      </c>
      <c r="C159" s="8">
        <v>72</v>
      </c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>
        <f t="shared" si="2"/>
        <v>72</v>
      </c>
    </row>
    <row r="160" ht="14.25" spans="1:15">
      <c r="A160" s="6">
        <v>158</v>
      </c>
      <c r="B160" s="9" t="s">
        <v>187</v>
      </c>
      <c r="C160" s="8">
        <v>73</v>
      </c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>
        <f t="shared" si="2"/>
        <v>73</v>
      </c>
    </row>
    <row r="161" ht="14.25" spans="1:15">
      <c r="A161" s="6">
        <v>159</v>
      </c>
      <c r="B161" s="9" t="s">
        <v>188</v>
      </c>
      <c r="C161" s="8">
        <v>74</v>
      </c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>
        <f t="shared" si="2"/>
        <v>74</v>
      </c>
    </row>
    <row r="162" ht="14.25" spans="1:15">
      <c r="A162" s="6">
        <v>160</v>
      </c>
      <c r="B162" s="9" t="s">
        <v>189</v>
      </c>
      <c r="C162" s="8">
        <v>75</v>
      </c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>
        <f t="shared" si="2"/>
        <v>75</v>
      </c>
    </row>
    <row r="163" ht="14.25" spans="1:15">
      <c r="A163" s="6">
        <v>161</v>
      </c>
      <c r="B163" s="7" t="s">
        <v>190</v>
      </c>
      <c r="C163" s="8">
        <v>76</v>
      </c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>
        <f t="shared" si="2"/>
        <v>76</v>
      </c>
    </row>
    <row r="164" ht="14.25" spans="1:15">
      <c r="A164" s="6">
        <v>162</v>
      </c>
      <c r="B164" s="9" t="s">
        <v>191</v>
      </c>
      <c r="C164" s="8">
        <v>77</v>
      </c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>
        <f t="shared" si="2"/>
        <v>77</v>
      </c>
    </row>
    <row r="165" ht="14.25" spans="1:15">
      <c r="A165" s="6">
        <v>163</v>
      </c>
      <c r="B165" s="9" t="s">
        <v>192</v>
      </c>
      <c r="C165" s="8">
        <v>78</v>
      </c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>
        <f t="shared" si="2"/>
        <v>78</v>
      </c>
    </row>
    <row r="166" ht="14.25" spans="1:15">
      <c r="A166" s="6">
        <v>164</v>
      </c>
      <c r="B166" s="9" t="s">
        <v>193</v>
      </c>
      <c r="C166" s="8">
        <v>79</v>
      </c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>
        <f t="shared" si="2"/>
        <v>79</v>
      </c>
    </row>
    <row r="167" ht="14.25" spans="1:15">
      <c r="A167" s="6">
        <v>165</v>
      </c>
      <c r="B167" s="7" t="s">
        <v>194</v>
      </c>
      <c r="C167" s="8">
        <v>80</v>
      </c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>
        <f t="shared" si="2"/>
        <v>80</v>
      </c>
    </row>
    <row r="168" ht="14.25" spans="1:15">
      <c r="A168" s="6">
        <v>166</v>
      </c>
      <c r="B168" s="9" t="s">
        <v>195</v>
      </c>
      <c r="C168" s="8">
        <v>81</v>
      </c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>
        <f t="shared" si="2"/>
        <v>81</v>
      </c>
    </row>
    <row r="169" ht="14.25" spans="1:15">
      <c r="A169" s="6">
        <v>167</v>
      </c>
      <c r="B169" s="9" t="s">
        <v>196</v>
      </c>
      <c r="C169" s="8">
        <v>82</v>
      </c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>
        <f t="shared" si="2"/>
        <v>82</v>
      </c>
    </row>
    <row r="170" ht="14.25" spans="1:15">
      <c r="A170" s="6">
        <v>168</v>
      </c>
      <c r="B170" s="9" t="s">
        <v>197</v>
      </c>
      <c r="C170" s="8">
        <v>83</v>
      </c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>
        <f t="shared" si="2"/>
        <v>83</v>
      </c>
    </row>
    <row r="171" ht="14.25" spans="1:15">
      <c r="A171" s="6">
        <v>169</v>
      </c>
      <c r="B171" s="7" t="s">
        <v>198</v>
      </c>
      <c r="C171" s="8">
        <v>84</v>
      </c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>
        <f t="shared" si="2"/>
        <v>84</v>
      </c>
    </row>
    <row r="172" ht="14.25" spans="1:15">
      <c r="A172" s="6">
        <v>170</v>
      </c>
      <c r="B172" s="9" t="s">
        <v>199</v>
      </c>
      <c r="C172" s="8">
        <v>85</v>
      </c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>
        <f t="shared" si="2"/>
        <v>85</v>
      </c>
    </row>
    <row r="173" ht="14.25" spans="1:15">
      <c r="A173" s="6">
        <v>171</v>
      </c>
      <c r="B173" s="9" t="s">
        <v>200</v>
      </c>
      <c r="C173" s="8">
        <v>86</v>
      </c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>
        <f t="shared" si="2"/>
        <v>86</v>
      </c>
    </row>
    <row r="174" ht="14.25" spans="1:15">
      <c r="A174" s="6">
        <v>172</v>
      </c>
      <c r="B174" s="9" t="s">
        <v>201</v>
      </c>
      <c r="C174" s="8">
        <v>87</v>
      </c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>
        <f t="shared" si="2"/>
        <v>87</v>
      </c>
    </row>
    <row r="175" ht="14.25" spans="1:15">
      <c r="A175" s="6">
        <v>173</v>
      </c>
      <c r="B175" s="7" t="s">
        <v>202</v>
      </c>
      <c r="C175" s="8">
        <v>88</v>
      </c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>
        <f t="shared" si="2"/>
        <v>88</v>
      </c>
    </row>
    <row r="176" ht="14.25" spans="1:15">
      <c r="A176" s="6">
        <v>174</v>
      </c>
      <c r="B176" s="9" t="s">
        <v>203</v>
      </c>
      <c r="C176" s="8">
        <v>89</v>
      </c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>
        <f t="shared" si="2"/>
        <v>89</v>
      </c>
    </row>
    <row r="177" ht="14.25" spans="1:15">
      <c r="A177" s="6">
        <v>175</v>
      </c>
      <c r="B177" s="9" t="s">
        <v>204</v>
      </c>
      <c r="C177" s="8">
        <v>90</v>
      </c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>
        <f t="shared" si="2"/>
        <v>90</v>
      </c>
    </row>
    <row r="178" ht="14.25" spans="1:15">
      <c r="A178" s="6">
        <v>176</v>
      </c>
      <c r="B178" s="9" t="s">
        <v>205</v>
      </c>
      <c r="C178" s="8">
        <v>91</v>
      </c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>
        <f t="shared" si="2"/>
        <v>91</v>
      </c>
    </row>
    <row r="179" ht="14.25" spans="1:15">
      <c r="A179" s="6">
        <v>177</v>
      </c>
      <c r="B179" s="7" t="s">
        <v>206</v>
      </c>
      <c r="C179" s="8">
        <v>92</v>
      </c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>
        <f t="shared" si="2"/>
        <v>92</v>
      </c>
    </row>
    <row r="180" ht="14.25" spans="1:15">
      <c r="A180" s="6">
        <v>178</v>
      </c>
      <c r="B180" s="9" t="s">
        <v>207</v>
      </c>
      <c r="C180" s="8">
        <v>93</v>
      </c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>
        <f t="shared" si="2"/>
        <v>93</v>
      </c>
    </row>
    <row r="181" ht="14.25" spans="1:15">
      <c r="A181" s="6">
        <v>179</v>
      </c>
      <c r="B181" s="9" t="s">
        <v>208</v>
      </c>
      <c r="C181" s="8">
        <v>94</v>
      </c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>
        <f t="shared" si="2"/>
        <v>94</v>
      </c>
    </row>
    <row r="182" ht="14.25" spans="1:15">
      <c r="A182" s="6">
        <v>180</v>
      </c>
      <c r="B182" s="9" t="s">
        <v>209</v>
      </c>
      <c r="C182" s="8">
        <v>95</v>
      </c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>
        <f t="shared" si="2"/>
        <v>95</v>
      </c>
    </row>
    <row r="183" ht="14.25" spans="1:15">
      <c r="A183" s="6">
        <v>181</v>
      </c>
      <c r="B183" s="7" t="s">
        <v>210</v>
      </c>
      <c r="C183" s="8">
        <v>96</v>
      </c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>
        <f t="shared" si="2"/>
        <v>96</v>
      </c>
    </row>
    <row r="184" ht="14.25" spans="1:15">
      <c r="A184" s="6">
        <v>182</v>
      </c>
      <c r="B184" s="9" t="s">
        <v>211</v>
      </c>
      <c r="C184" s="8">
        <v>97</v>
      </c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>
        <f t="shared" si="2"/>
        <v>97</v>
      </c>
    </row>
    <row r="185" ht="14.25" spans="1:15">
      <c r="A185" s="6">
        <v>183</v>
      </c>
      <c r="B185" s="9" t="s">
        <v>212</v>
      </c>
      <c r="C185" s="8">
        <v>98</v>
      </c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>
        <f t="shared" si="2"/>
        <v>98</v>
      </c>
    </row>
    <row r="186" ht="14.25" spans="1:15">
      <c r="A186" s="6">
        <v>184</v>
      </c>
      <c r="B186" s="9" t="s">
        <v>213</v>
      </c>
      <c r="C186" s="8">
        <v>99</v>
      </c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>
        <f t="shared" si="2"/>
        <v>99</v>
      </c>
    </row>
    <row r="187" ht="14.25" spans="1:15">
      <c r="A187" s="6">
        <v>185</v>
      </c>
      <c r="B187" s="7" t="s">
        <v>214</v>
      </c>
      <c r="C187" s="8">
        <v>100</v>
      </c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>
        <f t="shared" si="2"/>
        <v>100</v>
      </c>
    </row>
    <row r="188" ht="14.25" spans="1:15">
      <c r="A188" s="6">
        <v>186</v>
      </c>
      <c r="B188" s="9" t="s">
        <v>215</v>
      </c>
      <c r="C188" s="8">
        <v>101</v>
      </c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>
        <f t="shared" si="2"/>
        <v>101</v>
      </c>
    </row>
    <row r="189" ht="14.25" spans="1:15">
      <c r="A189" s="6">
        <v>187</v>
      </c>
      <c r="B189" s="9" t="s">
        <v>216</v>
      </c>
      <c r="C189" s="8">
        <v>102</v>
      </c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>
        <f t="shared" si="2"/>
        <v>102</v>
      </c>
    </row>
    <row r="190" ht="14.25" spans="1:15">
      <c r="A190" s="6">
        <v>188</v>
      </c>
      <c r="B190" s="9" t="s">
        <v>217</v>
      </c>
      <c r="C190" s="8">
        <v>103</v>
      </c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>
        <f t="shared" si="2"/>
        <v>103</v>
      </c>
    </row>
    <row r="191" ht="14.25" spans="1:15">
      <c r="A191" s="6">
        <v>189</v>
      </c>
      <c r="B191" s="7" t="s">
        <v>218</v>
      </c>
      <c r="C191" s="8">
        <v>104</v>
      </c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>
        <f t="shared" si="2"/>
        <v>104</v>
      </c>
    </row>
    <row r="192" ht="14.25" spans="1:15">
      <c r="A192" s="6">
        <v>190</v>
      </c>
      <c r="B192" s="9" t="s">
        <v>219</v>
      </c>
      <c r="C192" s="8">
        <v>105</v>
      </c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>
        <f t="shared" si="2"/>
        <v>105</v>
      </c>
    </row>
    <row r="193" ht="14.25" spans="1:15">
      <c r="A193" s="6">
        <v>191</v>
      </c>
      <c r="B193" s="9" t="s">
        <v>220</v>
      </c>
      <c r="C193" s="8">
        <v>106</v>
      </c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>
        <f t="shared" si="2"/>
        <v>106</v>
      </c>
    </row>
    <row r="194" ht="14.25" spans="1:15">
      <c r="A194" s="6">
        <v>192</v>
      </c>
      <c r="B194" s="9" t="s">
        <v>221</v>
      </c>
      <c r="C194" s="8">
        <v>107</v>
      </c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>
        <f t="shared" si="2"/>
        <v>107</v>
      </c>
    </row>
    <row r="195" ht="14.25" spans="1:15">
      <c r="A195" s="6">
        <v>193</v>
      </c>
      <c r="B195" s="7" t="s">
        <v>222</v>
      </c>
      <c r="C195" s="8">
        <v>108</v>
      </c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>
        <f t="shared" ref="O195:O202" si="3">SUM(C195:N195)</f>
        <v>108</v>
      </c>
    </row>
    <row r="196" ht="14.25" spans="1:15">
      <c r="A196" s="6">
        <v>194</v>
      </c>
      <c r="B196" s="9" t="s">
        <v>223</v>
      </c>
      <c r="C196" s="8">
        <v>109</v>
      </c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>
        <f t="shared" si="3"/>
        <v>109</v>
      </c>
    </row>
    <row r="197" ht="14.25" spans="1:15">
      <c r="A197" s="6">
        <v>195</v>
      </c>
      <c r="B197" s="9" t="s">
        <v>224</v>
      </c>
      <c r="C197" s="8">
        <v>110</v>
      </c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>
        <f t="shared" si="3"/>
        <v>110</v>
      </c>
    </row>
    <row r="198" ht="14.25" spans="1:15">
      <c r="A198" s="6">
        <v>196</v>
      </c>
      <c r="B198" s="9" t="s">
        <v>225</v>
      </c>
      <c r="C198" s="8">
        <v>111</v>
      </c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>
        <f t="shared" si="3"/>
        <v>111</v>
      </c>
    </row>
    <row r="199" ht="14.25" spans="1:15">
      <c r="A199" s="6">
        <v>197</v>
      </c>
      <c r="B199" s="7" t="s">
        <v>226</v>
      </c>
      <c r="C199" s="8">
        <v>112</v>
      </c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>
        <f t="shared" si="3"/>
        <v>112</v>
      </c>
    </row>
    <row r="200" ht="14.25" spans="1:15">
      <c r="A200" s="6">
        <v>198</v>
      </c>
      <c r="B200" s="9" t="s">
        <v>227</v>
      </c>
      <c r="C200" s="8">
        <v>113</v>
      </c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>
        <f t="shared" si="3"/>
        <v>113</v>
      </c>
    </row>
    <row r="201" ht="14.25" spans="1:15">
      <c r="A201" s="6">
        <v>199</v>
      </c>
      <c r="B201" s="9" t="s">
        <v>228</v>
      </c>
      <c r="C201" s="8">
        <v>114</v>
      </c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>
        <f t="shared" si="3"/>
        <v>114</v>
      </c>
    </row>
    <row r="202" ht="14.25" spans="1:15">
      <c r="A202" s="6">
        <v>200</v>
      </c>
      <c r="B202" s="9" t="s">
        <v>229</v>
      </c>
      <c r="C202" s="8">
        <v>115</v>
      </c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>
        <f t="shared" si="3"/>
        <v>115</v>
      </c>
    </row>
    <row r="203" customFormat="1"/>
    <row r="204" customFormat="1"/>
    <row r="205" customFormat="1" spans="1:1">
      <c r="A205" t="s">
        <v>264</v>
      </c>
    </row>
  </sheetData>
  <mergeCells count="1">
    <mergeCell ref="A1:O1"/>
  </mergeCells>
  <pageMargins left="0.75" right="0.75" top="1" bottom="1" header="0.511805555555556" footer="0.511805555555556"/>
  <headerFooter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05"/>
  <sheetViews>
    <sheetView workbookViewId="0">
      <selection activeCell="H26" sqref="H26"/>
    </sheetView>
  </sheetViews>
  <sheetFormatPr defaultColWidth="9" defaultRowHeight="13.5"/>
  <cols>
    <col min="1" max="1" width="5.125" customWidth="1"/>
    <col min="3" max="11" width="10.375"/>
    <col min="12" max="14" width="11.5"/>
    <col min="15" max="15" width="10.375" customWidth="1"/>
  </cols>
  <sheetData>
    <row r="1" ht="18.75" spans="1:15">
      <c r="A1" s="1" t="s">
        <v>267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ht="14.25" spans="1:15">
      <c r="A2" s="2" t="s">
        <v>18</v>
      </c>
      <c r="B2" s="3" t="s">
        <v>19</v>
      </c>
      <c r="C2" s="4" t="s">
        <v>250</v>
      </c>
      <c r="D2" s="5" t="s">
        <v>251</v>
      </c>
      <c r="E2" s="4" t="s">
        <v>252</v>
      </c>
      <c r="F2" s="5" t="s">
        <v>253</v>
      </c>
      <c r="G2" s="4" t="s">
        <v>254</v>
      </c>
      <c r="H2" s="5" t="s">
        <v>255</v>
      </c>
      <c r="I2" s="4" t="s">
        <v>256</v>
      </c>
      <c r="J2" s="5" t="s">
        <v>257</v>
      </c>
      <c r="K2" s="4" t="s">
        <v>258</v>
      </c>
      <c r="L2" s="5" t="s">
        <v>259</v>
      </c>
      <c r="M2" s="4" t="s">
        <v>260</v>
      </c>
      <c r="N2" s="5" t="s">
        <v>261</v>
      </c>
      <c r="O2" s="6" t="s">
        <v>263</v>
      </c>
    </row>
    <row r="3" ht="14.25" spans="1:15">
      <c r="A3" s="6">
        <v>1</v>
      </c>
      <c r="B3" s="7" t="s">
        <v>30</v>
      </c>
      <c r="C3" s="8">
        <v>0</v>
      </c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>
        <f t="shared" ref="O3:O66" si="0">SUM(C3:N3)</f>
        <v>0</v>
      </c>
    </row>
    <row r="4" ht="14.25" spans="1:15">
      <c r="A4" s="6">
        <v>2</v>
      </c>
      <c r="B4" s="9" t="s">
        <v>31</v>
      </c>
      <c r="C4" s="8">
        <v>0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>
        <f t="shared" si="0"/>
        <v>0</v>
      </c>
    </row>
    <row r="5" ht="14.25" spans="1:15">
      <c r="A5" s="6">
        <v>3</v>
      </c>
      <c r="B5" s="9" t="s">
        <v>32</v>
      </c>
      <c r="C5" s="8">
        <v>18.8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>
        <f t="shared" si="0"/>
        <v>18.8</v>
      </c>
    </row>
    <row r="6" ht="14.25" spans="1:15">
      <c r="A6" s="6">
        <v>4</v>
      </c>
      <c r="B6" s="7" t="s">
        <v>33</v>
      </c>
      <c r="C6" s="8">
        <v>11.14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>
        <f t="shared" si="0"/>
        <v>11.14</v>
      </c>
    </row>
    <row r="7" ht="14.25" spans="1:15">
      <c r="A7" s="6">
        <v>5</v>
      </c>
      <c r="B7" s="9" t="s">
        <v>34</v>
      </c>
      <c r="C7" s="8">
        <v>0</v>
      </c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>
        <f t="shared" si="0"/>
        <v>0</v>
      </c>
    </row>
    <row r="8" ht="14.25" spans="1:15">
      <c r="A8" s="6">
        <v>6</v>
      </c>
      <c r="B8" s="9" t="s">
        <v>35</v>
      </c>
      <c r="C8" s="8">
        <v>0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>
        <f t="shared" si="0"/>
        <v>0</v>
      </c>
    </row>
    <row r="9" ht="14.25" spans="1:15">
      <c r="A9" s="6">
        <v>7</v>
      </c>
      <c r="B9" s="7" t="s">
        <v>36</v>
      </c>
      <c r="C9" s="8">
        <v>0</v>
      </c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>
        <f t="shared" si="0"/>
        <v>0</v>
      </c>
    </row>
    <row r="10" ht="14.25" spans="1:15">
      <c r="A10" s="6">
        <v>8</v>
      </c>
      <c r="B10" s="9" t="s">
        <v>37</v>
      </c>
      <c r="C10" s="8">
        <v>0</v>
      </c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>
        <f t="shared" si="0"/>
        <v>0</v>
      </c>
    </row>
    <row r="11" ht="14.25" spans="1:15">
      <c r="A11" s="6">
        <v>9</v>
      </c>
      <c r="B11" s="9" t="s">
        <v>38</v>
      </c>
      <c r="C11" s="8">
        <v>0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>
        <f t="shared" si="0"/>
        <v>0</v>
      </c>
    </row>
    <row r="12" ht="14.25" spans="1:15">
      <c r="A12" s="6">
        <v>10</v>
      </c>
      <c r="B12" s="7" t="s">
        <v>39</v>
      </c>
      <c r="C12" s="8">
        <v>0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>
        <f t="shared" si="0"/>
        <v>0</v>
      </c>
    </row>
    <row r="13" ht="14.25" spans="1:15">
      <c r="A13" s="6">
        <v>11</v>
      </c>
      <c r="B13" s="9" t="s">
        <v>40</v>
      </c>
      <c r="C13" s="8">
        <v>0</v>
      </c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>
        <f t="shared" si="0"/>
        <v>0</v>
      </c>
    </row>
    <row r="14" ht="14.25" spans="1:15">
      <c r="A14" s="6">
        <v>12</v>
      </c>
      <c r="B14" s="7" t="s">
        <v>41</v>
      </c>
      <c r="C14" s="8">
        <v>0</v>
      </c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>
        <f t="shared" si="0"/>
        <v>0</v>
      </c>
    </row>
    <row r="15" ht="14.25" spans="1:15">
      <c r="A15" s="6">
        <v>13</v>
      </c>
      <c r="B15" s="9" t="s">
        <v>42</v>
      </c>
      <c r="C15" s="8">
        <v>0</v>
      </c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>
        <f t="shared" si="0"/>
        <v>0</v>
      </c>
    </row>
    <row r="16" ht="14.25" spans="1:15">
      <c r="A16" s="6">
        <v>14</v>
      </c>
      <c r="B16" s="9" t="s">
        <v>43</v>
      </c>
      <c r="C16" s="8">
        <v>0</v>
      </c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>
        <f t="shared" si="0"/>
        <v>0</v>
      </c>
    </row>
    <row r="17" ht="14.25" spans="1:15">
      <c r="A17" s="6">
        <v>15</v>
      </c>
      <c r="B17" s="7" t="s">
        <v>44</v>
      </c>
      <c r="C17" s="8">
        <v>0</v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>
        <f t="shared" si="0"/>
        <v>0</v>
      </c>
    </row>
    <row r="18" ht="14.25" spans="1:15">
      <c r="A18" s="6">
        <v>16</v>
      </c>
      <c r="B18" s="9" t="s">
        <v>45</v>
      </c>
      <c r="C18" s="8">
        <v>78.56</v>
      </c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>
        <f t="shared" si="0"/>
        <v>78.56</v>
      </c>
    </row>
    <row r="19" ht="14.25" spans="1:15">
      <c r="A19" s="6">
        <v>17</v>
      </c>
      <c r="B19" s="9" t="s">
        <v>46</v>
      </c>
      <c r="C19" s="8">
        <v>0</v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>
        <f t="shared" si="0"/>
        <v>0</v>
      </c>
    </row>
    <row r="20" ht="14.25" spans="1:15">
      <c r="A20" s="6">
        <v>18</v>
      </c>
      <c r="B20" s="7" t="s">
        <v>47</v>
      </c>
      <c r="C20" s="8">
        <v>7421.34</v>
      </c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>
        <f t="shared" si="0"/>
        <v>7421.34</v>
      </c>
    </row>
    <row r="21" ht="14.25" spans="1:15">
      <c r="A21" s="6">
        <v>19</v>
      </c>
      <c r="B21" s="9" t="s">
        <v>48</v>
      </c>
      <c r="C21" s="8">
        <v>0</v>
      </c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>
        <f t="shared" si="0"/>
        <v>0</v>
      </c>
    </row>
    <row r="22" ht="14.25" spans="1:15">
      <c r="A22" s="6">
        <v>20</v>
      </c>
      <c r="B22" s="9" t="s">
        <v>49</v>
      </c>
      <c r="C22" s="8">
        <v>0</v>
      </c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>
        <f t="shared" si="0"/>
        <v>0</v>
      </c>
    </row>
    <row r="23" ht="14.25" spans="1:15">
      <c r="A23" s="6">
        <v>21</v>
      </c>
      <c r="B23" s="7" t="s">
        <v>50</v>
      </c>
      <c r="C23" s="8">
        <v>87.51</v>
      </c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>
        <f t="shared" si="0"/>
        <v>87.51</v>
      </c>
    </row>
    <row r="24" ht="14.25" spans="1:15">
      <c r="A24" s="6">
        <v>22</v>
      </c>
      <c r="B24" s="9" t="s">
        <v>51</v>
      </c>
      <c r="C24" s="8">
        <v>0</v>
      </c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>
        <f t="shared" si="0"/>
        <v>0</v>
      </c>
    </row>
    <row r="25" ht="14.25" spans="1:15">
      <c r="A25" s="6">
        <v>23</v>
      </c>
      <c r="B25" s="7" t="s">
        <v>52</v>
      </c>
      <c r="C25" s="8">
        <v>0</v>
      </c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>
        <f t="shared" si="0"/>
        <v>0</v>
      </c>
    </row>
    <row r="26" ht="14.25" spans="1:15">
      <c r="A26" s="6">
        <v>24</v>
      </c>
      <c r="B26" s="9" t="s">
        <v>53</v>
      </c>
      <c r="C26" s="8">
        <v>0</v>
      </c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>
        <f t="shared" si="0"/>
        <v>0</v>
      </c>
    </row>
    <row r="27" ht="14.25" spans="1:15">
      <c r="A27" s="6">
        <v>25</v>
      </c>
      <c r="B27" s="9" t="s">
        <v>54</v>
      </c>
      <c r="C27" s="8">
        <v>0</v>
      </c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>
        <f t="shared" si="0"/>
        <v>0</v>
      </c>
    </row>
    <row r="28" ht="14.25" spans="1:15">
      <c r="A28" s="6">
        <v>26</v>
      </c>
      <c r="B28" s="7" t="s">
        <v>55</v>
      </c>
      <c r="C28" s="8">
        <v>0</v>
      </c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>
        <f t="shared" si="0"/>
        <v>0</v>
      </c>
    </row>
    <row r="29" ht="14.25" spans="1:15">
      <c r="A29" s="6">
        <v>27</v>
      </c>
      <c r="B29" s="9" t="s">
        <v>56</v>
      </c>
      <c r="C29" s="8">
        <v>0</v>
      </c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>
        <f t="shared" si="0"/>
        <v>0</v>
      </c>
    </row>
    <row r="30" ht="14.25" spans="1:15">
      <c r="A30" s="6">
        <v>28</v>
      </c>
      <c r="B30" s="9" t="s">
        <v>57</v>
      </c>
      <c r="C30" s="8">
        <v>0</v>
      </c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>
        <f t="shared" si="0"/>
        <v>0</v>
      </c>
    </row>
    <row r="31" ht="14.25" spans="1:15">
      <c r="A31" s="6">
        <v>29</v>
      </c>
      <c r="B31" s="7" t="s">
        <v>58</v>
      </c>
      <c r="C31" s="8">
        <v>0</v>
      </c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>
        <f t="shared" si="0"/>
        <v>0</v>
      </c>
    </row>
    <row r="32" ht="14.25" spans="1:15">
      <c r="A32" s="6">
        <v>30</v>
      </c>
      <c r="B32" s="9" t="s">
        <v>59</v>
      </c>
      <c r="C32" s="8">
        <v>0</v>
      </c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>
        <f t="shared" si="0"/>
        <v>0</v>
      </c>
    </row>
    <row r="33" ht="14.25" spans="1:15">
      <c r="A33" s="6">
        <v>31</v>
      </c>
      <c r="B33" s="9" t="s">
        <v>60</v>
      </c>
      <c r="C33" s="8">
        <v>0</v>
      </c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>
        <f t="shared" si="0"/>
        <v>0</v>
      </c>
    </row>
    <row r="34" ht="14.25" spans="1:15">
      <c r="A34" s="6">
        <v>32</v>
      </c>
      <c r="B34" s="7" t="s">
        <v>61</v>
      </c>
      <c r="C34" s="8">
        <v>0</v>
      </c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>
        <f t="shared" si="0"/>
        <v>0</v>
      </c>
    </row>
    <row r="35" ht="14.25" spans="1:15">
      <c r="A35" s="6">
        <v>33</v>
      </c>
      <c r="B35" s="9" t="s">
        <v>62</v>
      </c>
      <c r="C35" s="8">
        <v>0</v>
      </c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>
        <f t="shared" si="0"/>
        <v>0</v>
      </c>
    </row>
    <row r="36" ht="14.25" spans="1:15">
      <c r="A36" s="6">
        <v>34</v>
      </c>
      <c r="B36" s="7" t="s">
        <v>63</v>
      </c>
      <c r="C36" s="8">
        <v>0</v>
      </c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>
        <f t="shared" si="0"/>
        <v>0</v>
      </c>
    </row>
    <row r="37" ht="14.25" spans="1:15">
      <c r="A37" s="6">
        <v>35</v>
      </c>
      <c r="B37" s="9" t="s">
        <v>64</v>
      </c>
      <c r="C37" s="8">
        <v>0</v>
      </c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>
        <f t="shared" si="0"/>
        <v>0</v>
      </c>
    </row>
    <row r="38" ht="14.25" spans="1:15">
      <c r="A38" s="6">
        <v>36</v>
      </c>
      <c r="B38" s="9" t="s">
        <v>65</v>
      </c>
      <c r="C38" s="8">
        <v>0</v>
      </c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>
        <f t="shared" si="0"/>
        <v>0</v>
      </c>
    </row>
    <row r="39" ht="14.25" spans="1:15">
      <c r="A39" s="6">
        <v>37</v>
      </c>
      <c r="B39" s="7" t="s">
        <v>66</v>
      </c>
      <c r="C39" s="8">
        <v>0</v>
      </c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>
        <f t="shared" si="0"/>
        <v>0</v>
      </c>
    </row>
    <row r="40" ht="14.25" spans="1:15">
      <c r="A40" s="6">
        <v>38</v>
      </c>
      <c r="B40" s="9" t="s">
        <v>67</v>
      </c>
      <c r="C40" s="8">
        <v>0</v>
      </c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>
        <f t="shared" si="0"/>
        <v>0</v>
      </c>
    </row>
    <row r="41" ht="14.25" spans="1:15">
      <c r="A41" s="6">
        <v>39</v>
      </c>
      <c r="B41" s="9" t="s">
        <v>68</v>
      </c>
      <c r="C41" s="8">
        <v>0</v>
      </c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>
        <f t="shared" si="0"/>
        <v>0</v>
      </c>
    </row>
    <row r="42" ht="14.25" spans="1:15">
      <c r="A42" s="6">
        <v>40</v>
      </c>
      <c r="B42" s="7" t="s">
        <v>69</v>
      </c>
      <c r="C42" s="8">
        <v>0</v>
      </c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>
        <f t="shared" si="0"/>
        <v>0</v>
      </c>
    </row>
    <row r="43" ht="14.25" spans="1:15">
      <c r="A43" s="6">
        <v>41</v>
      </c>
      <c r="B43" s="9" t="s">
        <v>70</v>
      </c>
      <c r="C43" s="8">
        <v>0</v>
      </c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>
        <f t="shared" si="0"/>
        <v>0</v>
      </c>
    </row>
    <row r="44" ht="14.25" spans="1:15">
      <c r="A44" s="6">
        <v>42</v>
      </c>
      <c r="B44" s="9" t="s">
        <v>71</v>
      </c>
      <c r="C44" s="8">
        <v>0</v>
      </c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>
        <f t="shared" si="0"/>
        <v>0</v>
      </c>
    </row>
    <row r="45" ht="14.25" spans="1:15">
      <c r="A45" s="6">
        <v>43</v>
      </c>
      <c r="B45" s="7" t="s">
        <v>72</v>
      </c>
      <c r="C45" s="8">
        <v>0</v>
      </c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>
        <f t="shared" si="0"/>
        <v>0</v>
      </c>
    </row>
    <row r="46" ht="14.25" spans="1:15">
      <c r="A46" s="6">
        <v>44</v>
      </c>
      <c r="B46" s="9" t="s">
        <v>73</v>
      </c>
      <c r="C46" s="8">
        <v>0</v>
      </c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>
        <f t="shared" si="0"/>
        <v>0</v>
      </c>
    </row>
    <row r="47" ht="14.25" spans="1:15">
      <c r="A47" s="6">
        <v>45</v>
      </c>
      <c r="B47" s="7" t="s">
        <v>74</v>
      </c>
      <c r="C47" s="8">
        <v>0</v>
      </c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>
        <f t="shared" si="0"/>
        <v>0</v>
      </c>
    </row>
    <row r="48" ht="14.25" spans="1:15">
      <c r="A48" s="6">
        <v>46</v>
      </c>
      <c r="B48" s="9" t="s">
        <v>75</v>
      </c>
      <c r="C48" s="8">
        <v>0</v>
      </c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>
        <f t="shared" si="0"/>
        <v>0</v>
      </c>
    </row>
    <row r="49" ht="14.25" spans="1:15">
      <c r="A49" s="6">
        <v>47</v>
      </c>
      <c r="B49" s="9" t="s">
        <v>76</v>
      </c>
      <c r="C49" s="8">
        <v>0</v>
      </c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>
        <f t="shared" si="0"/>
        <v>0</v>
      </c>
    </row>
    <row r="50" ht="14.25" spans="1:15">
      <c r="A50" s="6">
        <v>48</v>
      </c>
      <c r="B50" s="7" t="s">
        <v>77</v>
      </c>
      <c r="C50" s="8">
        <v>0</v>
      </c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>
        <f t="shared" si="0"/>
        <v>0</v>
      </c>
    </row>
    <row r="51" ht="14.25" spans="1:15">
      <c r="A51" s="6">
        <v>49</v>
      </c>
      <c r="B51" s="9" t="s">
        <v>78</v>
      </c>
      <c r="C51" s="8">
        <v>0</v>
      </c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>
        <f t="shared" si="0"/>
        <v>0</v>
      </c>
    </row>
    <row r="52" ht="14.25" spans="1:15">
      <c r="A52" s="6">
        <v>50</v>
      </c>
      <c r="B52" s="9" t="s">
        <v>79</v>
      </c>
      <c r="C52" s="8">
        <v>0</v>
      </c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>
        <f t="shared" si="0"/>
        <v>0</v>
      </c>
    </row>
    <row r="53" ht="14.25" spans="1:15">
      <c r="A53" s="6">
        <v>51</v>
      </c>
      <c r="B53" s="7" t="s">
        <v>80</v>
      </c>
      <c r="C53" s="8">
        <v>0</v>
      </c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>
        <f t="shared" si="0"/>
        <v>0</v>
      </c>
    </row>
    <row r="54" ht="14.25" spans="1:15">
      <c r="A54" s="6">
        <v>52</v>
      </c>
      <c r="B54" s="9" t="s">
        <v>81</v>
      </c>
      <c r="C54" s="8">
        <v>0</v>
      </c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>
        <f t="shared" si="0"/>
        <v>0</v>
      </c>
    </row>
    <row r="55" ht="14.25" spans="1:15">
      <c r="A55" s="6">
        <v>53</v>
      </c>
      <c r="B55" s="9" t="s">
        <v>82</v>
      </c>
      <c r="C55" s="8">
        <v>0</v>
      </c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>
        <f t="shared" si="0"/>
        <v>0</v>
      </c>
    </row>
    <row r="56" ht="14.25" spans="1:15">
      <c r="A56" s="6">
        <v>54</v>
      </c>
      <c r="B56" s="7" t="s">
        <v>83</v>
      </c>
      <c r="C56" s="8">
        <v>0</v>
      </c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>
        <f t="shared" si="0"/>
        <v>0</v>
      </c>
    </row>
    <row r="57" ht="14.25" spans="1:15">
      <c r="A57" s="6">
        <v>55</v>
      </c>
      <c r="B57" s="9" t="s">
        <v>84</v>
      </c>
      <c r="C57" s="8">
        <v>0</v>
      </c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>
        <f t="shared" si="0"/>
        <v>0</v>
      </c>
    </row>
    <row r="58" ht="14.25" spans="1:15">
      <c r="A58" s="6">
        <v>56</v>
      </c>
      <c r="B58" s="7" t="s">
        <v>85</v>
      </c>
      <c r="C58" s="8">
        <v>0</v>
      </c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>
        <f t="shared" si="0"/>
        <v>0</v>
      </c>
    </row>
    <row r="59" ht="14.25" spans="1:15">
      <c r="A59" s="6">
        <v>57</v>
      </c>
      <c r="B59" s="9" t="s">
        <v>86</v>
      </c>
      <c r="C59" s="8">
        <v>0</v>
      </c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>
        <f t="shared" si="0"/>
        <v>0</v>
      </c>
    </row>
    <row r="60" ht="14.25" spans="1:15">
      <c r="A60" s="6">
        <v>58</v>
      </c>
      <c r="B60" s="9" t="s">
        <v>87</v>
      </c>
      <c r="C60" s="8">
        <v>0</v>
      </c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>
        <f t="shared" si="0"/>
        <v>0</v>
      </c>
    </row>
    <row r="61" ht="14.25" spans="1:15">
      <c r="A61" s="6">
        <v>59</v>
      </c>
      <c r="B61" s="7" t="s">
        <v>88</v>
      </c>
      <c r="C61" s="8">
        <v>0</v>
      </c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>
        <f t="shared" si="0"/>
        <v>0</v>
      </c>
    </row>
    <row r="62" ht="14.25" spans="1:15">
      <c r="A62" s="6">
        <v>60</v>
      </c>
      <c r="B62" s="9" t="s">
        <v>89</v>
      </c>
      <c r="C62" s="8">
        <v>0</v>
      </c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>
        <f t="shared" si="0"/>
        <v>0</v>
      </c>
    </row>
    <row r="63" ht="14.25" spans="1:15">
      <c r="A63" s="6">
        <v>61</v>
      </c>
      <c r="B63" s="9" t="s">
        <v>90</v>
      </c>
      <c r="C63" s="8">
        <v>0</v>
      </c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>
        <f t="shared" si="0"/>
        <v>0</v>
      </c>
    </row>
    <row r="64" ht="14.25" spans="1:15">
      <c r="A64" s="6">
        <v>62</v>
      </c>
      <c r="B64" s="7" t="s">
        <v>91</v>
      </c>
      <c r="C64" s="8">
        <v>0</v>
      </c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>
        <f t="shared" si="0"/>
        <v>0</v>
      </c>
    </row>
    <row r="65" ht="14.25" spans="1:15">
      <c r="A65" s="6">
        <v>63</v>
      </c>
      <c r="B65" s="9" t="s">
        <v>92</v>
      </c>
      <c r="C65" s="8">
        <v>16.2</v>
      </c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>
        <f t="shared" si="0"/>
        <v>16.2</v>
      </c>
    </row>
    <row r="66" ht="14.25" spans="1:15">
      <c r="A66" s="6">
        <v>64</v>
      </c>
      <c r="B66" s="9" t="s">
        <v>93</v>
      </c>
      <c r="C66" s="8">
        <v>0</v>
      </c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>
        <f t="shared" si="0"/>
        <v>0</v>
      </c>
    </row>
    <row r="67" ht="14.25" spans="1:15">
      <c r="A67" s="6">
        <v>65</v>
      </c>
      <c r="B67" s="7" t="s">
        <v>94</v>
      </c>
      <c r="C67" s="8">
        <v>0</v>
      </c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>
        <f t="shared" ref="O67:O130" si="1">SUM(C67:N67)</f>
        <v>0</v>
      </c>
    </row>
    <row r="68" ht="14.25" spans="1:15">
      <c r="A68" s="6">
        <v>66</v>
      </c>
      <c r="B68" s="9" t="s">
        <v>95</v>
      </c>
      <c r="C68" s="8">
        <v>0</v>
      </c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>
        <f t="shared" si="1"/>
        <v>0</v>
      </c>
    </row>
    <row r="69" ht="14.25" spans="1:15">
      <c r="A69" s="6">
        <v>67</v>
      </c>
      <c r="B69" s="7" t="s">
        <v>96</v>
      </c>
      <c r="C69" s="8">
        <v>0</v>
      </c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>
        <f t="shared" si="1"/>
        <v>0</v>
      </c>
    </row>
    <row r="70" ht="14.25" spans="1:15">
      <c r="A70" s="6">
        <v>68</v>
      </c>
      <c r="B70" s="9" t="s">
        <v>97</v>
      </c>
      <c r="C70" s="8">
        <v>0</v>
      </c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>
        <f t="shared" si="1"/>
        <v>0</v>
      </c>
    </row>
    <row r="71" ht="14.25" spans="1:15">
      <c r="A71" s="6">
        <v>69</v>
      </c>
      <c r="B71" s="9" t="s">
        <v>98</v>
      </c>
      <c r="C71" s="8">
        <v>9.96</v>
      </c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>
        <f t="shared" si="1"/>
        <v>9.96</v>
      </c>
    </row>
    <row r="72" ht="14.25" spans="1:15">
      <c r="A72" s="6">
        <v>70</v>
      </c>
      <c r="B72" s="7" t="s">
        <v>99</v>
      </c>
      <c r="C72" s="8">
        <v>6.36</v>
      </c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>
        <f t="shared" si="1"/>
        <v>6.36</v>
      </c>
    </row>
    <row r="73" ht="14.25" spans="1:15">
      <c r="A73" s="6">
        <v>71</v>
      </c>
      <c r="B73" s="9" t="s">
        <v>100</v>
      </c>
      <c r="C73" s="8">
        <v>15</v>
      </c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>
        <f t="shared" si="1"/>
        <v>15</v>
      </c>
    </row>
    <row r="74" ht="14.25" spans="1:15">
      <c r="A74" s="6">
        <v>72</v>
      </c>
      <c r="B74" s="9" t="s">
        <v>101</v>
      </c>
      <c r="C74" s="8">
        <v>0</v>
      </c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>
        <f t="shared" si="1"/>
        <v>0</v>
      </c>
    </row>
    <row r="75" ht="14.25" spans="1:15">
      <c r="A75" s="6">
        <v>73</v>
      </c>
      <c r="B75" s="7" t="s">
        <v>102</v>
      </c>
      <c r="C75" s="8">
        <v>0</v>
      </c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>
        <f t="shared" si="1"/>
        <v>0</v>
      </c>
    </row>
    <row r="76" ht="14.25" spans="1:15">
      <c r="A76" s="6">
        <v>74</v>
      </c>
      <c r="B76" s="9" t="s">
        <v>103</v>
      </c>
      <c r="C76" s="8">
        <v>0</v>
      </c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>
        <f t="shared" si="1"/>
        <v>0</v>
      </c>
    </row>
    <row r="77" ht="14.25" spans="1:15">
      <c r="A77" s="6">
        <v>75</v>
      </c>
      <c r="B77" s="9" t="s">
        <v>104</v>
      </c>
      <c r="C77" s="8">
        <v>0</v>
      </c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>
        <f t="shared" si="1"/>
        <v>0</v>
      </c>
    </row>
    <row r="78" ht="14.25" spans="1:15">
      <c r="A78" s="6">
        <v>76</v>
      </c>
      <c r="B78" s="7" t="s">
        <v>105</v>
      </c>
      <c r="C78" s="8">
        <v>0</v>
      </c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>
        <f t="shared" si="1"/>
        <v>0</v>
      </c>
    </row>
    <row r="79" ht="14.25" spans="1:15">
      <c r="A79" s="6">
        <v>77</v>
      </c>
      <c r="B79" s="9" t="s">
        <v>106</v>
      </c>
      <c r="C79" s="8">
        <v>0.9</v>
      </c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>
        <f t="shared" si="1"/>
        <v>0.9</v>
      </c>
    </row>
    <row r="80" ht="14.25" spans="1:15">
      <c r="A80" s="6">
        <v>78</v>
      </c>
      <c r="B80" s="7" t="s">
        <v>107</v>
      </c>
      <c r="C80" s="8">
        <v>0</v>
      </c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>
        <f t="shared" si="1"/>
        <v>0</v>
      </c>
    </row>
    <row r="81" ht="14.25" spans="1:15">
      <c r="A81" s="6">
        <v>79</v>
      </c>
      <c r="B81" s="9" t="s">
        <v>108</v>
      </c>
      <c r="C81" s="8">
        <v>0</v>
      </c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>
        <f t="shared" si="1"/>
        <v>0</v>
      </c>
    </row>
    <row r="82" ht="14.25" spans="1:15">
      <c r="A82" s="6">
        <v>80</v>
      </c>
      <c r="B82" s="9" t="s">
        <v>109</v>
      </c>
      <c r="C82" s="8">
        <v>0</v>
      </c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>
        <f t="shared" si="1"/>
        <v>0</v>
      </c>
    </row>
    <row r="83" ht="14.25" spans="1:15">
      <c r="A83" s="6">
        <v>81</v>
      </c>
      <c r="B83" s="7" t="s">
        <v>110</v>
      </c>
      <c r="C83" s="8">
        <v>39</v>
      </c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>
        <f t="shared" si="1"/>
        <v>39</v>
      </c>
    </row>
    <row r="84" ht="14.25" spans="1:15">
      <c r="A84" s="6">
        <v>82</v>
      </c>
      <c r="B84" s="9" t="s">
        <v>111</v>
      </c>
      <c r="C84" s="8">
        <v>0</v>
      </c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>
        <f t="shared" si="1"/>
        <v>0</v>
      </c>
    </row>
    <row r="85" ht="14.25" spans="1:15">
      <c r="A85" s="6">
        <v>83</v>
      </c>
      <c r="B85" s="9" t="s">
        <v>112</v>
      </c>
      <c r="C85" s="8">
        <v>0</v>
      </c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>
        <f t="shared" si="1"/>
        <v>0</v>
      </c>
    </row>
    <row r="86" ht="14.25" spans="1:15">
      <c r="A86" s="6">
        <v>84</v>
      </c>
      <c r="B86" s="7" t="s">
        <v>113</v>
      </c>
      <c r="C86" s="8">
        <v>3.99</v>
      </c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>
        <f t="shared" si="1"/>
        <v>3.99</v>
      </c>
    </row>
    <row r="87" ht="14.25" spans="1:15">
      <c r="A87" s="6">
        <v>85</v>
      </c>
      <c r="B87" s="9" t="s">
        <v>114</v>
      </c>
      <c r="C87" s="8">
        <v>0</v>
      </c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>
        <f t="shared" si="1"/>
        <v>0</v>
      </c>
    </row>
    <row r="88" ht="14.25" spans="1:15">
      <c r="A88" s="6">
        <v>86</v>
      </c>
      <c r="B88" s="9" t="s">
        <v>115</v>
      </c>
      <c r="C88" s="8">
        <v>1</v>
      </c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>
        <f t="shared" si="1"/>
        <v>1</v>
      </c>
    </row>
    <row r="89" ht="14.25" spans="1:15">
      <c r="A89" s="6">
        <v>87</v>
      </c>
      <c r="B89" s="7" t="s">
        <v>116</v>
      </c>
      <c r="C89" s="8">
        <v>2</v>
      </c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>
        <f t="shared" si="1"/>
        <v>2</v>
      </c>
    </row>
    <row r="90" ht="14.25" spans="1:15">
      <c r="A90" s="6">
        <v>88</v>
      </c>
      <c r="B90" s="9" t="s">
        <v>117</v>
      </c>
      <c r="C90" s="8">
        <v>3</v>
      </c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>
        <f t="shared" si="1"/>
        <v>3</v>
      </c>
    </row>
    <row r="91" ht="14.25" spans="1:15">
      <c r="A91" s="6">
        <v>89</v>
      </c>
      <c r="B91" s="7" t="s">
        <v>118</v>
      </c>
      <c r="C91" s="8">
        <v>4</v>
      </c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>
        <f t="shared" si="1"/>
        <v>4</v>
      </c>
    </row>
    <row r="92" ht="14.25" spans="1:15">
      <c r="A92" s="6">
        <v>90</v>
      </c>
      <c r="B92" s="9" t="s">
        <v>119</v>
      </c>
      <c r="C92" s="8">
        <v>5</v>
      </c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>
        <f t="shared" si="1"/>
        <v>5</v>
      </c>
    </row>
    <row r="93" ht="14.25" spans="1:15">
      <c r="A93" s="6">
        <v>91</v>
      </c>
      <c r="B93" s="9" t="s">
        <v>120</v>
      </c>
      <c r="C93" s="8">
        <v>6</v>
      </c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>
        <f t="shared" si="1"/>
        <v>6</v>
      </c>
    </row>
    <row r="94" ht="14.25" spans="1:15">
      <c r="A94" s="6">
        <v>92</v>
      </c>
      <c r="B94" s="7" t="s">
        <v>121</v>
      </c>
      <c r="C94" s="8">
        <v>7</v>
      </c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>
        <f t="shared" si="1"/>
        <v>7</v>
      </c>
    </row>
    <row r="95" ht="14.25" spans="1:15">
      <c r="A95" s="6">
        <v>93</v>
      </c>
      <c r="B95" s="9" t="s">
        <v>122</v>
      </c>
      <c r="C95" s="8">
        <v>8</v>
      </c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>
        <f t="shared" si="1"/>
        <v>8</v>
      </c>
    </row>
    <row r="96" ht="14.25" spans="1:15">
      <c r="A96" s="6">
        <v>94</v>
      </c>
      <c r="B96" s="9" t="s">
        <v>123</v>
      </c>
      <c r="C96" s="8">
        <v>9</v>
      </c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>
        <f t="shared" si="1"/>
        <v>9</v>
      </c>
    </row>
    <row r="97" ht="14.25" spans="1:15">
      <c r="A97" s="6">
        <v>95</v>
      </c>
      <c r="B97" s="7" t="s">
        <v>124</v>
      </c>
      <c r="C97" s="8">
        <v>10</v>
      </c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>
        <f t="shared" si="1"/>
        <v>10</v>
      </c>
    </row>
    <row r="98" ht="14.25" spans="1:15">
      <c r="A98" s="6">
        <v>96</v>
      </c>
      <c r="B98" s="9" t="s">
        <v>125</v>
      </c>
      <c r="C98" s="8">
        <v>11</v>
      </c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>
        <f t="shared" si="1"/>
        <v>11</v>
      </c>
    </row>
    <row r="99" ht="14.25" spans="1:15">
      <c r="A99" s="6">
        <v>97</v>
      </c>
      <c r="B99" s="9" t="s">
        <v>126</v>
      </c>
      <c r="C99" s="8">
        <v>12</v>
      </c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>
        <f t="shared" si="1"/>
        <v>12</v>
      </c>
    </row>
    <row r="100" ht="14.25" spans="1:15">
      <c r="A100" s="6">
        <v>98</v>
      </c>
      <c r="B100" s="7" t="s">
        <v>127</v>
      </c>
      <c r="C100" s="8">
        <v>13</v>
      </c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>
        <f t="shared" si="1"/>
        <v>13</v>
      </c>
    </row>
    <row r="101" ht="14.25" spans="1:15">
      <c r="A101" s="6">
        <v>99</v>
      </c>
      <c r="B101" s="9" t="s">
        <v>128</v>
      </c>
      <c r="C101" s="8">
        <v>14</v>
      </c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>
        <f t="shared" si="1"/>
        <v>14</v>
      </c>
    </row>
    <row r="102" ht="14.25" spans="1:15">
      <c r="A102" s="6">
        <v>100</v>
      </c>
      <c r="B102" s="7" t="s">
        <v>129</v>
      </c>
      <c r="C102" s="8">
        <v>15</v>
      </c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>
        <f t="shared" si="1"/>
        <v>15</v>
      </c>
    </row>
    <row r="103" ht="14.25" spans="1:15">
      <c r="A103" s="6">
        <v>101</v>
      </c>
      <c r="B103" s="9" t="s">
        <v>130</v>
      </c>
      <c r="C103" s="8">
        <v>16</v>
      </c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>
        <f t="shared" si="1"/>
        <v>16</v>
      </c>
    </row>
    <row r="104" ht="14.25" spans="1:15">
      <c r="A104" s="6">
        <v>102</v>
      </c>
      <c r="B104" s="9" t="s">
        <v>131</v>
      </c>
      <c r="C104" s="8">
        <v>17</v>
      </c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>
        <f t="shared" si="1"/>
        <v>17</v>
      </c>
    </row>
    <row r="105" ht="14.25" spans="1:15">
      <c r="A105" s="6">
        <v>103</v>
      </c>
      <c r="B105" s="7" t="s">
        <v>132</v>
      </c>
      <c r="C105" s="8">
        <v>18</v>
      </c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>
        <f t="shared" si="1"/>
        <v>18</v>
      </c>
    </row>
    <row r="106" ht="14.25" spans="1:15">
      <c r="A106" s="6">
        <v>104</v>
      </c>
      <c r="B106" s="9" t="s">
        <v>133</v>
      </c>
      <c r="C106" s="8">
        <v>19</v>
      </c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>
        <f t="shared" si="1"/>
        <v>19</v>
      </c>
    </row>
    <row r="107" ht="14.25" spans="1:15">
      <c r="A107" s="6">
        <v>105</v>
      </c>
      <c r="B107" s="9" t="s">
        <v>134</v>
      </c>
      <c r="C107" s="8">
        <v>20</v>
      </c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>
        <f t="shared" si="1"/>
        <v>20</v>
      </c>
    </row>
    <row r="108" ht="14.25" spans="1:15">
      <c r="A108" s="6">
        <v>106</v>
      </c>
      <c r="B108" s="7" t="s">
        <v>135</v>
      </c>
      <c r="C108" s="8">
        <v>21</v>
      </c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>
        <f t="shared" si="1"/>
        <v>21</v>
      </c>
    </row>
    <row r="109" ht="14.25" spans="1:15">
      <c r="A109" s="6">
        <v>107</v>
      </c>
      <c r="B109" s="9" t="s">
        <v>136</v>
      </c>
      <c r="C109" s="8">
        <v>22</v>
      </c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>
        <f t="shared" si="1"/>
        <v>22</v>
      </c>
    </row>
    <row r="110" ht="14.25" spans="1:15">
      <c r="A110" s="6">
        <v>108</v>
      </c>
      <c r="B110" s="9" t="s">
        <v>137</v>
      </c>
      <c r="C110" s="8">
        <v>23</v>
      </c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>
        <f t="shared" si="1"/>
        <v>23</v>
      </c>
    </row>
    <row r="111" ht="14.25" spans="1:15">
      <c r="A111" s="6">
        <v>109</v>
      </c>
      <c r="B111" s="7" t="s">
        <v>138</v>
      </c>
      <c r="C111" s="8">
        <v>24</v>
      </c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>
        <f t="shared" si="1"/>
        <v>24</v>
      </c>
    </row>
    <row r="112" ht="14.25" spans="1:15">
      <c r="A112" s="6">
        <v>110</v>
      </c>
      <c r="B112" s="9" t="s">
        <v>139</v>
      </c>
      <c r="C112" s="8">
        <v>25</v>
      </c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>
        <f t="shared" si="1"/>
        <v>25</v>
      </c>
    </row>
    <row r="113" ht="14.25" spans="1:15">
      <c r="A113" s="6">
        <v>111</v>
      </c>
      <c r="B113" s="7" t="s">
        <v>140</v>
      </c>
      <c r="C113" s="8">
        <v>26</v>
      </c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>
        <f t="shared" si="1"/>
        <v>26</v>
      </c>
    </row>
    <row r="114" ht="14.25" spans="1:15">
      <c r="A114" s="6">
        <v>112</v>
      </c>
      <c r="B114" s="9" t="s">
        <v>141</v>
      </c>
      <c r="C114" s="8">
        <v>27</v>
      </c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>
        <f t="shared" si="1"/>
        <v>27</v>
      </c>
    </row>
    <row r="115" ht="14.25" spans="1:15">
      <c r="A115" s="6">
        <v>113</v>
      </c>
      <c r="B115" s="9" t="s">
        <v>142</v>
      </c>
      <c r="C115" s="8">
        <v>28</v>
      </c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>
        <f t="shared" si="1"/>
        <v>28</v>
      </c>
    </row>
    <row r="116" ht="14.25" spans="1:15">
      <c r="A116" s="6">
        <v>114</v>
      </c>
      <c r="B116" s="7" t="s">
        <v>143</v>
      </c>
      <c r="C116" s="8">
        <v>29</v>
      </c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>
        <f t="shared" si="1"/>
        <v>29</v>
      </c>
    </row>
    <row r="117" ht="14.25" spans="1:15">
      <c r="A117" s="6">
        <v>115</v>
      </c>
      <c r="B117" s="9" t="s">
        <v>144</v>
      </c>
      <c r="C117" s="8">
        <v>30</v>
      </c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>
        <f t="shared" si="1"/>
        <v>30</v>
      </c>
    </row>
    <row r="118" ht="14.25" spans="1:15">
      <c r="A118" s="6">
        <v>116</v>
      </c>
      <c r="B118" s="9" t="s">
        <v>145</v>
      </c>
      <c r="C118" s="8">
        <v>31</v>
      </c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>
        <f t="shared" si="1"/>
        <v>31</v>
      </c>
    </row>
    <row r="119" ht="14.25" spans="1:15">
      <c r="A119" s="6">
        <v>117</v>
      </c>
      <c r="B119" s="7" t="s">
        <v>146</v>
      </c>
      <c r="C119" s="8">
        <v>32</v>
      </c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>
        <f t="shared" si="1"/>
        <v>32</v>
      </c>
    </row>
    <row r="120" ht="14.25" spans="1:15">
      <c r="A120" s="6">
        <v>118</v>
      </c>
      <c r="B120" s="9" t="s">
        <v>147</v>
      </c>
      <c r="C120" s="8">
        <v>33</v>
      </c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>
        <f t="shared" si="1"/>
        <v>33</v>
      </c>
    </row>
    <row r="121" ht="14.25" spans="1:15">
      <c r="A121" s="6">
        <v>119</v>
      </c>
      <c r="B121" s="9" t="s">
        <v>148</v>
      </c>
      <c r="C121" s="8">
        <v>34</v>
      </c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>
        <f t="shared" si="1"/>
        <v>34</v>
      </c>
    </row>
    <row r="122" ht="14.25" spans="1:15">
      <c r="A122" s="6">
        <v>120</v>
      </c>
      <c r="B122" s="7" t="s">
        <v>149</v>
      </c>
      <c r="C122" s="8">
        <v>35</v>
      </c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>
        <f t="shared" si="1"/>
        <v>35</v>
      </c>
    </row>
    <row r="123" ht="14.25" spans="1:15">
      <c r="A123" s="6">
        <v>121</v>
      </c>
      <c r="B123" s="9" t="s">
        <v>150</v>
      </c>
      <c r="C123" s="8">
        <v>36</v>
      </c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>
        <f t="shared" si="1"/>
        <v>36</v>
      </c>
    </row>
    <row r="124" ht="14.25" spans="1:15">
      <c r="A124" s="6">
        <v>122</v>
      </c>
      <c r="B124" s="7" t="s">
        <v>151</v>
      </c>
      <c r="C124" s="8">
        <v>37</v>
      </c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>
        <f t="shared" si="1"/>
        <v>37</v>
      </c>
    </row>
    <row r="125" ht="14.25" spans="1:15">
      <c r="A125" s="6">
        <v>123</v>
      </c>
      <c r="B125" s="9" t="s">
        <v>152</v>
      </c>
      <c r="C125" s="8">
        <v>38</v>
      </c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>
        <f t="shared" si="1"/>
        <v>38</v>
      </c>
    </row>
    <row r="126" ht="14.25" spans="1:15">
      <c r="A126" s="6">
        <v>124</v>
      </c>
      <c r="B126" s="9" t="s">
        <v>153</v>
      </c>
      <c r="C126" s="8">
        <v>39</v>
      </c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>
        <f t="shared" si="1"/>
        <v>39</v>
      </c>
    </row>
    <row r="127" ht="14.25" spans="1:15">
      <c r="A127" s="6">
        <v>125</v>
      </c>
      <c r="B127" s="7" t="s">
        <v>154</v>
      </c>
      <c r="C127" s="8">
        <v>40</v>
      </c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>
        <f t="shared" si="1"/>
        <v>40</v>
      </c>
    </row>
    <row r="128" ht="14.25" spans="1:15">
      <c r="A128" s="6">
        <v>126</v>
      </c>
      <c r="B128" s="9" t="s">
        <v>155</v>
      </c>
      <c r="C128" s="8">
        <v>41</v>
      </c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>
        <f t="shared" si="1"/>
        <v>41</v>
      </c>
    </row>
    <row r="129" ht="14.25" spans="1:15">
      <c r="A129" s="6">
        <v>127</v>
      </c>
      <c r="B129" s="9" t="s">
        <v>156</v>
      </c>
      <c r="C129" s="8">
        <v>42</v>
      </c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>
        <f t="shared" si="1"/>
        <v>42</v>
      </c>
    </row>
    <row r="130" ht="14.25" spans="1:15">
      <c r="A130" s="6">
        <v>128</v>
      </c>
      <c r="B130" s="7" t="s">
        <v>157</v>
      </c>
      <c r="C130" s="8">
        <v>43</v>
      </c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>
        <f t="shared" si="1"/>
        <v>43</v>
      </c>
    </row>
    <row r="131" ht="14.25" spans="1:15">
      <c r="A131" s="6">
        <v>129</v>
      </c>
      <c r="B131" s="9" t="s">
        <v>158</v>
      </c>
      <c r="C131" s="8">
        <v>44</v>
      </c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>
        <f t="shared" ref="O131:O194" si="2">SUM(C131:N131)</f>
        <v>44</v>
      </c>
    </row>
    <row r="132" ht="14.25" spans="1:15">
      <c r="A132" s="6">
        <v>130</v>
      </c>
      <c r="B132" s="9" t="s">
        <v>159</v>
      </c>
      <c r="C132" s="8">
        <v>45</v>
      </c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>
        <f t="shared" si="2"/>
        <v>45</v>
      </c>
    </row>
    <row r="133" ht="14.25" spans="1:15">
      <c r="A133" s="6">
        <v>131</v>
      </c>
      <c r="B133" s="7" t="s">
        <v>160</v>
      </c>
      <c r="C133" s="8">
        <v>46</v>
      </c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>
        <f t="shared" si="2"/>
        <v>46</v>
      </c>
    </row>
    <row r="134" ht="14.25" spans="1:15">
      <c r="A134" s="6">
        <v>132</v>
      </c>
      <c r="B134" s="9" t="s">
        <v>161</v>
      </c>
      <c r="C134" s="8">
        <v>47</v>
      </c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>
        <f t="shared" si="2"/>
        <v>47</v>
      </c>
    </row>
    <row r="135" ht="14.25" spans="1:15">
      <c r="A135" s="6">
        <v>133</v>
      </c>
      <c r="B135" s="7" t="s">
        <v>162</v>
      </c>
      <c r="C135" s="8">
        <v>48</v>
      </c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>
        <f t="shared" si="2"/>
        <v>48</v>
      </c>
    </row>
    <row r="136" ht="14.25" spans="1:15">
      <c r="A136" s="6">
        <v>134</v>
      </c>
      <c r="B136" s="9" t="s">
        <v>163</v>
      </c>
      <c r="C136" s="8">
        <v>49</v>
      </c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>
        <f t="shared" si="2"/>
        <v>49</v>
      </c>
    </row>
    <row r="137" ht="14.25" spans="1:15">
      <c r="A137" s="6">
        <v>135</v>
      </c>
      <c r="B137" s="9" t="s">
        <v>164</v>
      </c>
      <c r="C137" s="8">
        <v>50</v>
      </c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>
        <f t="shared" si="2"/>
        <v>50</v>
      </c>
    </row>
    <row r="138" ht="14.25" spans="1:15">
      <c r="A138" s="6">
        <v>136</v>
      </c>
      <c r="B138" s="9" t="s">
        <v>165</v>
      </c>
      <c r="C138" s="8">
        <v>51</v>
      </c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>
        <f t="shared" si="2"/>
        <v>51</v>
      </c>
    </row>
    <row r="139" ht="14.25" spans="1:15">
      <c r="A139" s="6">
        <v>137</v>
      </c>
      <c r="B139" s="7" t="s">
        <v>166</v>
      </c>
      <c r="C139" s="8">
        <v>52</v>
      </c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>
        <f t="shared" si="2"/>
        <v>52</v>
      </c>
    </row>
    <row r="140" ht="14.25" spans="1:15">
      <c r="A140" s="6">
        <v>138</v>
      </c>
      <c r="B140" s="9" t="s">
        <v>167</v>
      </c>
      <c r="C140" s="8">
        <v>53</v>
      </c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>
        <f t="shared" si="2"/>
        <v>53</v>
      </c>
    </row>
    <row r="141" ht="14.25" spans="1:15">
      <c r="A141" s="6">
        <v>139</v>
      </c>
      <c r="B141" s="9" t="s">
        <v>168</v>
      </c>
      <c r="C141" s="8">
        <v>54</v>
      </c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>
        <f t="shared" si="2"/>
        <v>54</v>
      </c>
    </row>
    <row r="142" ht="14.25" spans="1:15">
      <c r="A142" s="6">
        <v>140</v>
      </c>
      <c r="B142" s="9" t="s">
        <v>169</v>
      </c>
      <c r="C142" s="8">
        <v>55</v>
      </c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>
        <f t="shared" si="2"/>
        <v>55</v>
      </c>
    </row>
    <row r="143" ht="14.25" spans="1:15">
      <c r="A143" s="6">
        <v>141</v>
      </c>
      <c r="B143" s="7" t="s">
        <v>170</v>
      </c>
      <c r="C143" s="8">
        <v>56</v>
      </c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>
        <f t="shared" si="2"/>
        <v>56</v>
      </c>
    </row>
    <row r="144" ht="14.25" spans="1:15">
      <c r="A144" s="6">
        <v>142</v>
      </c>
      <c r="B144" s="9" t="s">
        <v>171</v>
      </c>
      <c r="C144" s="8">
        <v>57</v>
      </c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>
        <f t="shared" si="2"/>
        <v>57</v>
      </c>
    </row>
    <row r="145" ht="14.25" spans="1:15">
      <c r="A145" s="6">
        <v>143</v>
      </c>
      <c r="B145" s="9" t="s">
        <v>172</v>
      </c>
      <c r="C145" s="8">
        <v>58</v>
      </c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>
        <f t="shared" si="2"/>
        <v>58</v>
      </c>
    </row>
    <row r="146" ht="14.25" spans="1:15">
      <c r="A146" s="6">
        <v>144</v>
      </c>
      <c r="B146" s="9" t="s">
        <v>173</v>
      </c>
      <c r="C146" s="8">
        <v>59</v>
      </c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>
        <f t="shared" si="2"/>
        <v>59</v>
      </c>
    </row>
    <row r="147" ht="14.25" spans="1:15">
      <c r="A147" s="6">
        <v>145</v>
      </c>
      <c r="B147" s="7" t="s">
        <v>174</v>
      </c>
      <c r="C147" s="8">
        <v>60</v>
      </c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>
        <f t="shared" si="2"/>
        <v>60</v>
      </c>
    </row>
    <row r="148" ht="14.25" spans="1:15">
      <c r="A148" s="6">
        <v>146</v>
      </c>
      <c r="B148" s="9" t="s">
        <v>175</v>
      </c>
      <c r="C148" s="8">
        <v>61</v>
      </c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>
        <f t="shared" si="2"/>
        <v>61</v>
      </c>
    </row>
    <row r="149" ht="14.25" spans="1:15">
      <c r="A149" s="6">
        <v>147</v>
      </c>
      <c r="B149" s="9" t="s">
        <v>176</v>
      </c>
      <c r="C149" s="8">
        <v>62</v>
      </c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>
        <f t="shared" si="2"/>
        <v>62</v>
      </c>
    </row>
    <row r="150" ht="14.25" spans="1:15">
      <c r="A150" s="6">
        <v>148</v>
      </c>
      <c r="B150" s="9" t="s">
        <v>177</v>
      </c>
      <c r="C150" s="8">
        <v>63</v>
      </c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>
        <f t="shared" si="2"/>
        <v>63</v>
      </c>
    </row>
    <row r="151" ht="14.25" spans="1:15">
      <c r="A151" s="6">
        <v>149</v>
      </c>
      <c r="B151" s="7" t="s">
        <v>178</v>
      </c>
      <c r="C151" s="8">
        <v>64</v>
      </c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>
        <f t="shared" si="2"/>
        <v>64</v>
      </c>
    </row>
    <row r="152" ht="14.25" spans="1:15">
      <c r="A152" s="6">
        <v>150</v>
      </c>
      <c r="B152" s="9" t="s">
        <v>179</v>
      </c>
      <c r="C152" s="8">
        <v>65</v>
      </c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>
        <f t="shared" si="2"/>
        <v>65</v>
      </c>
    </row>
    <row r="153" ht="14.25" spans="1:15">
      <c r="A153" s="6">
        <v>151</v>
      </c>
      <c r="B153" s="9" t="s">
        <v>180</v>
      </c>
      <c r="C153" s="8">
        <v>66</v>
      </c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>
        <f t="shared" si="2"/>
        <v>66</v>
      </c>
    </row>
    <row r="154" ht="14.25" spans="1:15">
      <c r="A154" s="6">
        <v>152</v>
      </c>
      <c r="B154" s="9" t="s">
        <v>181</v>
      </c>
      <c r="C154" s="8">
        <v>67</v>
      </c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>
        <f t="shared" si="2"/>
        <v>67</v>
      </c>
    </row>
    <row r="155" ht="14.25" spans="1:15">
      <c r="A155" s="6">
        <v>153</v>
      </c>
      <c r="B155" s="7" t="s">
        <v>182</v>
      </c>
      <c r="C155" s="8">
        <v>68</v>
      </c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>
        <f t="shared" si="2"/>
        <v>68</v>
      </c>
    </row>
    <row r="156" ht="14.25" spans="1:15">
      <c r="A156" s="6">
        <v>154</v>
      </c>
      <c r="B156" s="9" t="s">
        <v>183</v>
      </c>
      <c r="C156" s="8">
        <v>69</v>
      </c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>
        <f t="shared" si="2"/>
        <v>69</v>
      </c>
    </row>
    <row r="157" ht="14.25" spans="1:15">
      <c r="A157" s="6">
        <v>155</v>
      </c>
      <c r="B157" s="9" t="s">
        <v>184</v>
      </c>
      <c r="C157" s="8">
        <v>70</v>
      </c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>
        <f t="shared" si="2"/>
        <v>70</v>
      </c>
    </row>
    <row r="158" ht="14.25" spans="1:15">
      <c r="A158" s="6">
        <v>156</v>
      </c>
      <c r="B158" s="9" t="s">
        <v>185</v>
      </c>
      <c r="C158" s="8">
        <v>71</v>
      </c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>
        <f t="shared" si="2"/>
        <v>71</v>
      </c>
    </row>
    <row r="159" ht="14.25" spans="1:15">
      <c r="A159" s="6">
        <v>157</v>
      </c>
      <c r="B159" s="7" t="s">
        <v>186</v>
      </c>
      <c r="C159" s="8">
        <v>72</v>
      </c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>
        <f t="shared" si="2"/>
        <v>72</v>
      </c>
    </row>
    <row r="160" ht="14.25" spans="1:15">
      <c r="A160" s="6">
        <v>158</v>
      </c>
      <c r="B160" s="9" t="s">
        <v>187</v>
      </c>
      <c r="C160" s="8">
        <v>73</v>
      </c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>
        <f t="shared" si="2"/>
        <v>73</v>
      </c>
    </row>
    <row r="161" ht="14.25" spans="1:15">
      <c r="A161" s="6">
        <v>159</v>
      </c>
      <c r="B161" s="9" t="s">
        <v>188</v>
      </c>
      <c r="C161" s="8">
        <v>74</v>
      </c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>
        <f t="shared" si="2"/>
        <v>74</v>
      </c>
    </row>
    <row r="162" ht="14.25" spans="1:15">
      <c r="A162" s="6">
        <v>160</v>
      </c>
      <c r="B162" s="9" t="s">
        <v>189</v>
      </c>
      <c r="C162" s="8">
        <v>75</v>
      </c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>
        <f t="shared" si="2"/>
        <v>75</v>
      </c>
    </row>
    <row r="163" ht="14.25" spans="1:15">
      <c r="A163" s="6">
        <v>161</v>
      </c>
      <c r="B163" s="7" t="s">
        <v>190</v>
      </c>
      <c r="C163" s="8">
        <v>76</v>
      </c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>
        <f t="shared" si="2"/>
        <v>76</v>
      </c>
    </row>
    <row r="164" ht="14.25" spans="1:15">
      <c r="A164" s="6">
        <v>162</v>
      </c>
      <c r="B164" s="9" t="s">
        <v>191</v>
      </c>
      <c r="C164" s="8">
        <v>77</v>
      </c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>
        <f t="shared" si="2"/>
        <v>77</v>
      </c>
    </row>
    <row r="165" ht="14.25" spans="1:15">
      <c r="A165" s="6">
        <v>163</v>
      </c>
      <c r="B165" s="9" t="s">
        <v>192</v>
      </c>
      <c r="C165" s="8">
        <v>78</v>
      </c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>
        <f t="shared" si="2"/>
        <v>78</v>
      </c>
    </row>
    <row r="166" ht="14.25" spans="1:15">
      <c r="A166" s="6">
        <v>164</v>
      </c>
      <c r="B166" s="9" t="s">
        <v>193</v>
      </c>
      <c r="C166" s="8">
        <v>79</v>
      </c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>
        <f t="shared" si="2"/>
        <v>79</v>
      </c>
    </row>
    <row r="167" ht="14.25" spans="1:15">
      <c r="A167" s="6">
        <v>165</v>
      </c>
      <c r="B167" s="7" t="s">
        <v>194</v>
      </c>
      <c r="C167" s="8">
        <v>80</v>
      </c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>
        <f t="shared" si="2"/>
        <v>80</v>
      </c>
    </row>
    <row r="168" ht="14.25" spans="1:15">
      <c r="A168" s="6">
        <v>166</v>
      </c>
      <c r="B168" s="9" t="s">
        <v>195</v>
      </c>
      <c r="C168" s="8">
        <v>81</v>
      </c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>
        <f t="shared" si="2"/>
        <v>81</v>
      </c>
    </row>
    <row r="169" ht="14.25" spans="1:15">
      <c r="A169" s="6">
        <v>167</v>
      </c>
      <c r="B169" s="9" t="s">
        <v>196</v>
      </c>
      <c r="C169" s="8">
        <v>82</v>
      </c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>
        <f t="shared" si="2"/>
        <v>82</v>
      </c>
    </row>
    <row r="170" ht="14.25" spans="1:15">
      <c r="A170" s="6">
        <v>168</v>
      </c>
      <c r="B170" s="9" t="s">
        <v>197</v>
      </c>
      <c r="C170" s="8">
        <v>83</v>
      </c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>
        <f t="shared" si="2"/>
        <v>83</v>
      </c>
    </row>
    <row r="171" ht="14.25" spans="1:15">
      <c r="A171" s="6">
        <v>169</v>
      </c>
      <c r="B171" s="7" t="s">
        <v>198</v>
      </c>
      <c r="C171" s="8">
        <v>84</v>
      </c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>
        <f t="shared" si="2"/>
        <v>84</v>
      </c>
    </row>
    <row r="172" ht="14.25" spans="1:15">
      <c r="A172" s="6">
        <v>170</v>
      </c>
      <c r="B172" s="9" t="s">
        <v>199</v>
      </c>
      <c r="C172" s="8">
        <v>85</v>
      </c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>
        <f t="shared" si="2"/>
        <v>85</v>
      </c>
    </row>
    <row r="173" ht="14.25" spans="1:15">
      <c r="A173" s="6">
        <v>171</v>
      </c>
      <c r="B173" s="9" t="s">
        <v>200</v>
      </c>
      <c r="C173" s="8">
        <v>86</v>
      </c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>
        <f t="shared" si="2"/>
        <v>86</v>
      </c>
    </row>
    <row r="174" ht="14.25" spans="1:15">
      <c r="A174" s="6">
        <v>172</v>
      </c>
      <c r="B174" s="9" t="s">
        <v>201</v>
      </c>
      <c r="C174" s="8">
        <v>87</v>
      </c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>
        <f t="shared" si="2"/>
        <v>87</v>
      </c>
    </row>
    <row r="175" ht="14.25" spans="1:15">
      <c r="A175" s="6">
        <v>173</v>
      </c>
      <c r="B175" s="7" t="s">
        <v>202</v>
      </c>
      <c r="C175" s="8">
        <v>88</v>
      </c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>
        <f t="shared" si="2"/>
        <v>88</v>
      </c>
    </row>
    <row r="176" ht="14.25" spans="1:15">
      <c r="A176" s="6">
        <v>174</v>
      </c>
      <c r="B176" s="9" t="s">
        <v>203</v>
      </c>
      <c r="C176" s="8">
        <v>89</v>
      </c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>
        <f t="shared" si="2"/>
        <v>89</v>
      </c>
    </row>
    <row r="177" ht="14.25" spans="1:15">
      <c r="A177" s="6">
        <v>175</v>
      </c>
      <c r="B177" s="9" t="s">
        <v>204</v>
      </c>
      <c r="C177" s="8">
        <v>90</v>
      </c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>
        <f t="shared" si="2"/>
        <v>90</v>
      </c>
    </row>
    <row r="178" ht="14.25" spans="1:15">
      <c r="A178" s="6">
        <v>176</v>
      </c>
      <c r="B178" s="9" t="s">
        <v>205</v>
      </c>
      <c r="C178" s="8">
        <v>91</v>
      </c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>
        <f t="shared" si="2"/>
        <v>91</v>
      </c>
    </row>
    <row r="179" ht="14.25" spans="1:15">
      <c r="A179" s="6">
        <v>177</v>
      </c>
      <c r="B179" s="7" t="s">
        <v>206</v>
      </c>
      <c r="C179" s="8">
        <v>92</v>
      </c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>
        <f t="shared" si="2"/>
        <v>92</v>
      </c>
    </row>
    <row r="180" ht="14.25" spans="1:15">
      <c r="A180" s="6">
        <v>178</v>
      </c>
      <c r="B180" s="9" t="s">
        <v>207</v>
      </c>
      <c r="C180" s="8">
        <v>93</v>
      </c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>
        <f t="shared" si="2"/>
        <v>93</v>
      </c>
    </row>
    <row r="181" ht="14.25" spans="1:15">
      <c r="A181" s="6">
        <v>179</v>
      </c>
      <c r="B181" s="9" t="s">
        <v>208</v>
      </c>
      <c r="C181" s="8">
        <v>94</v>
      </c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>
        <f t="shared" si="2"/>
        <v>94</v>
      </c>
    </row>
    <row r="182" ht="14.25" spans="1:15">
      <c r="A182" s="6">
        <v>180</v>
      </c>
      <c r="B182" s="9" t="s">
        <v>209</v>
      </c>
      <c r="C182" s="8">
        <v>95</v>
      </c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>
        <f t="shared" si="2"/>
        <v>95</v>
      </c>
    </row>
    <row r="183" ht="14.25" spans="1:15">
      <c r="A183" s="6">
        <v>181</v>
      </c>
      <c r="B183" s="7" t="s">
        <v>210</v>
      </c>
      <c r="C183" s="8">
        <v>96</v>
      </c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>
        <f t="shared" si="2"/>
        <v>96</v>
      </c>
    </row>
    <row r="184" ht="14.25" spans="1:15">
      <c r="A184" s="6">
        <v>182</v>
      </c>
      <c r="B184" s="9" t="s">
        <v>211</v>
      </c>
      <c r="C184" s="8">
        <v>97</v>
      </c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>
        <f t="shared" si="2"/>
        <v>97</v>
      </c>
    </row>
    <row r="185" ht="14.25" spans="1:15">
      <c r="A185" s="6">
        <v>183</v>
      </c>
      <c r="B185" s="9" t="s">
        <v>212</v>
      </c>
      <c r="C185" s="8">
        <v>98</v>
      </c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>
        <f t="shared" si="2"/>
        <v>98</v>
      </c>
    </row>
    <row r="186" ht="14.25" spans="1:15">
      <c r="A186" s="6">
        <v>184</v>
      </c>
      <c r="B186" s="9" t="s">
        <v>213</v>
      </c>
      <c r="C186" s="8">
        <v>99</v>
      </c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>
        <f t="shared" si="2"/>
        <v>99</v>
      </c>
    </row>
    <row r="187" ht="14.25" spans="1:15">
      <c r="A187" s="6">
        <v>185</v>
      </c>
      <c r="B187" s="7" t="s">
        <v>214</v>
      </c>
      <c r="C187" s="8">
        <v>100</v>
      </c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>
        <f t="shared" si="2"/>
        <v>100</v>
      </c>
    </row>
    <row r="188" ht="14.25" spans="1:15">
      <c r="A188" s="6">
        <v>186</v>
      </c>
      <c r="B188" s="9" t="s">
        <v>215</v>
      </c>
      <c r="C188" s="8">
        <v>101</v>
      </c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>
        <f t="shared" si="2"/>
        <v>101</v>
      </c>
    </row>
    <row r="189" ht="14.25" spans="1:15">
      <c r="A189" s="6">
        <v>187</v>
      </c>
      <c r="B189" s="9" t="s">
        <v>216</v>
      </c>
      <c r="C189" s="8">
        <v>102</v>
      </c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>
        <f t="shared" si="2"/>
        <v>102</v>
      </c>
    </row>
    <row r="190" ht="14.25" spans="1:15">
      <c r="A190" s="6">
        <v>188</v>
      </c>
      <c r="B190" s="9" t="s">
        <v>217</v>
      </c>
      <c r="C190" s="8">
        <v>103</v>
      </c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>
        <f t="shared" si="2"/>
        <v>103</v>
      </c>
    </row>
    <row r="191" ht="14.25" spans="1:15">
      <c r="A191" s="6">
        <v>189</v>
      </c>
      <c r="B191" s="7" t="s">
        <v>218</v>
      </c>
      <c r="C191" s="8">
        <v>104</v>
      </c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>
        <f t="shared" si="2"/>
        <v>104</v>
      </c>
    </row>
    <row r="192" ht="14.25" spans="1:15">
      <c r="A192" s="6">
        <v>190</v>
      </c>
      <c r="B192" s="9" t="s">
        <v>219</v>
      </c>
      <c r="C192" s="8">
        <v>105</v>
      </c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>
        <f t="shared" si="2"/>
        <v>105</v>
      </c>
    </row>
    <row r="193" ht="14.25" spans="1:15">
      <c r="A193" s="6">
        <v>191</v>
      </c>
      <c r="B193" s="9" t="s">
        <v>220</v>
      </c>
      <c r="C193" s="8">
        <v>106</v>
      </c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>
        <f t="shared" si="2"/>
        <v>106</v>
      </c>
    </row>
    <row r="194" ht="14.25" spans="1:15">
      <c r="A194" s="6">
        <v>192</v>
      </c>
      <c r="B194" s="9" t="s">
        <v>221</v>
      </c>
      <c r="C194" s="8">
        <v>107</v>
      </c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>
        <f t="shared" si="2"/>
        <v>107</v>
      </c>
    </row>
    <row r="195" ht="14.25" spans="1:15">
      <c r="A195" s="6">
        <v>193</v>
      </c>
      <c r="B195" s="7" t="s">
        <v>222</v>
      </c>
      <c r="C195" s="8">
        <v>108</v>
      </c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>
        <f t="shared" ref="O195:O202" si="3">SUM(C195:N195)</f>
        <v>108</v>
      </c>
    </row>
    <row r="196" ht="14.25" spans="1:15">
      <c r="A196" s="6">
        <v>194</v>
      </c>
      <c r="B196" s="9" t="s">
        <v>223</v>
      </c>
      <c r="C196" s="8">
        <v>109</v>
      </c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>
        <f t="shared" si="3"/>
        <v>109</v>
      </c>
    </row>
    <row r="197" ht="14.25" spans="1:15">
      <c r="A197" s="6">
        <v>195</v>
      </c>
      <c r="B197" s="9" t="s">
        <v>224</v>
      </c>
      <c r="C197" s="8">
        <v>110</v>
      </c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>
        <f t="shared" si="3"/>
        <v>110</v>
      </c>
    </row>
    <row r="198" ht="14.25" spans="1:15">
      <c r="A198" s="6">
        <v>196</v>
      </c>
      <c r="B198" s="9" t="s">
        <v>225</v>
      </c>
      <c r="C198" s="8">
        <v>111</v>
      </c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>
        <f t="shared" si="3"/>
        <v>111</v>
      </c>
    </row>
    <row r="199" ht="14.25" spans="1:15">
      <c r="A199" s="6">
        <v>197</v>
      </c>
      <c r="B199" s="7" t="s">
        <v>226</v>
      </c>
      <c r="C199" s="8">
        <v>112</v>
      </c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>
        <f t="shared" si="3"/>
        <v>112</v>
      </c>
    </row>
    <row r="200" ht="14.25" spans="1:15">
      <c r="A200" s="6">
        <v>198</v>
      </c>
      <c r="B200" s="9" t="s">
        <v>227</v>
      </c>
      <c r="C200" s="8">
        <v>113</v>
      </c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>
        <f t="shared" si="3"/>
        <v>113</v>
      </c>
    </row>
    <row r="201" ht="14.25" spans="1:15">
      <c r="A201" s="6">
        <v>199</v>
      </c>
      <c r="B201" s="9" t="s">
        <v>228</v>
      </c>
      <c r="C201" s="8">
        <v>114</v>
      </c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>
        <f t="shared" si="3"/>
        <v>114</v>
      </c>
    </row>
    <row r="202" ht="14.25" spans="1:15">
      <c r="A202" s="6">
        <v>200</v>
      </c>
      <c r="B202" s="9" t="s">
        <v>229</v>
      </c>
      <c r="C202" s="8">
        <v>115</v>
      </c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>
        <f t="shared" si="3"/>
        <v>115</v>
      </c>
    </row>
    <row r="203" customFormat="1"/>
    <row r="204" customFormat="1"/>
    <row r="205" customFormat="1" spans="1:1">
      <c r="A205" t="s">
        <v>264</v>
      </c>
    </row>
  </sheetData>
  <mergeCells count="1">
    <mergeCell ref="A1:O1"/>
  </mergeCells>
  <pageMargins left="0.75" right="0.75" top="1" bottom="1" header="0.511805555555556" footer="0.511805555555556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说明页</vt:lpstr>
      <vt:lpstr>个税</vt:lpstr>
      <vt:lpstr>扣除项目</vt:lpstr>
      <vt:lpstr>1-12月应发工资</vt:lpstr>
      <vt:lpstr>1-12月预交个税</vt:lpstr>
      <vt:lpstr>1-12月社保</vt:lpstr>
      <vt:lpstr>1-12月公积金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2019-01-30T09:49:00Z</dcterms:created>
  <dcterms:modified xsi:type="dcterms:W3CDTF">2019-04-19T00:34:28Z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2052-11.1.0.8573</vt:lpwstr>
  </property>
</Properties>
</file>